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Машлякевич\Закупка 2022\"/>
    </mc:Choice>
  </mc:AlternateContent>
  <bookViews>
    <workbookView xWindow="-120" yWindow="-120" windowWidth="29040" windowHeight="15990" tabRatio="233" firstSheet="2" activeTab="2"/>
  </bookViews>
  <sheets>
    <sheet name="МТ" sheetId="1" state="hidden" r:id="rId1"/>
    <sheet name="Лист13" sheetId="2" state="hidden" r:id="rId2"/>
    <sheet name="Расходник" sheetId="3" r:id="rId3"/>
    <sheet name="Лист14" sheetId="4" state="hidden" r:id="rId4"/>
    <sheet name="Лист15" sheetId="5" state="hidden" r:id="rId5"/>
    <sheet name="Превентивный " sheetId="6" state="hidden" r:id="rId6"/>
    <sheet name="Лист16" sheetId="7" state="hidden" r:id="rId7"/>
    <sheet name="Лист12" sheetId="8" state="hidden" r:id="rId8"/>
    <sheet name="Лист10" sheetId="9" state="hidden" r:id="rId9"/>
    <sheet name="Лист9" sheetId="10" state="hidden" r:id="rId10"/>
    <sheet name="ИМН не вкл. в ПЛАН" sheetId="11" state="hidden" r:id="rId11"/>
    <sheet name="МТ не вкл. в ПЛАН" sheetId="12" state="hidden" r:id="rId12"/>
    <sheet name="эндопротез" sheetId="13" state="hidden" r:id="rId13"/>
    <sheet name="Лист5" sheetId="14" state="hidden" r:id="rId14"/>
    <sheet name="Лист2" sheetId="15" state="hidden" r:id="rId15"/>
    <sheet name="Лист6" sheetId="16" state="hidden" r:id="rId16"/>
    <sheet name="Лист7" sheetId="17" state="hidden" r:id="rId17"/>
    <sheet name="Лист3" sheetId="18" state="hidden" r:id="rId18"/>
    <sheet name="Лист8" sheetId="19" state="hidden" r:id="rId19"/>
    <sheet name="Лист4" sheetId="20" state="hidden" r:id="rId20"/>
    <sheet name="Лист1" sheetId="21" state="hidden" r:id="rId21"/>
    <sheet name="Лист11" sheetId="22" state="hidden" r:id="rId22"/>
    <sheet name="ПЛАН 2021" sheetId="23" state="hidden" r:id="rId23"/>
    <sheet name="эндопротез." sheetId="24" state="hidden" r:id="rId24"/>
    <sheet name="расход ЭКО" sheetId="27" state="hidden" r:id="rId25"/>
    <sheet name="592-20" sheetId="25" state="hidden" r:id="rId26"/>
    <sheet name="1" sheetId="26" state="hidden" r:id="rId27"/>
  </sheets>
  <definedNames>
    <definedName name="_xlnm._FilterDatabase" localSheetId="0" hidden="1">МТ!$A$3:$G$617</definedName>
    <definedName name="OLE_LINK9" localSheetId="0">МТ!#REF!</definedName>
    <definedName name="Z_00147F96_17B8_4B0D_B6C8_EE25B76F6604_.wvu.FilterData" localSheetId="0" hidden="1">МТ!$A$3:$G$617</definedName>
    <definedName name="Z_0015239C_65DD_44FA_8F15_1F007AC41DA2_.wvu.FilterData" localSheetId="0" hidden="1">МТ!$A$3:$G$617</definedName>
    <definedName name="Z_00CD6865_D811_41C2_8EF1_66055EEF9B18_.wvu.FilterData" localSheetId="0" hidden="1">МТ!$A$3:$G$617</definedName>
    <definedName name="Z_02393EF8_6A47_4894_9D81_1559FCC202F9_.wvu.FilterData" localSheetId="0" hidden="1">МТ!$A$3:$G$617</definedName>
    <definedName name="Z_023F83E9_76CC_4512_A81C_905EA12D3569_.wvu.FilterData" localSheetId="0" hidden="1">МТ!$A$3:$G$617</definedName>
    <definedName name="Z_02B1129B_4289_4BFA_9991_483D0B2E9BFC_.wvu.FilterData" localSheetId="0" hidden="1">МТ!$A$3:$G$617</definedName>
    <definedName name="Z_049BBD26_1A72_49D8_852C_FCD5F249950D_.wvu.FilterData" localSheetId="0" hidden="1">МТ!$A$3:$G$617</definedName>
    <definedName name="Z_04D05002_46A5_43A6_81FD_2B4F52445A17_.wvu.FilterData" localSheetId="0" hidden="1">МТ!$A$3:$G$617</definedName>
    <definedName name="Z_0655CC68_7137_467B_AB58_9C739FF6211B_.wvu.FilterData" localSheetId="0" hidden="1">МТ!$A$3:$G$617</definedName>
    <definedName name="Z_074C37B8_A25F_4AE6_BBDF_C14E3B8F39D9_.wvu.FilterData" localSheetId="0" hidden="1">МТ!$A$3:$G$617</definedName>
    <definedName name="Z_080A066A_F75E_47CD_9B48_47528DF543D7_.wvu.Cols" localSheetId="21" hidden="1">Лист11!$E:$E,Лист11!$G:$O</definedName>
    <definedName name="Z_080A066A_F75E_47CD_9B48_47528DF543D7_.wvu.Cols" localSheetId="0" hidden="1">МТ!$G:$S</definedName>
    <definedName name="Z_080A066A_F75E_47CD_9B48_47528DF543D7_.wvu.Cols" localSheetId="5" hidden="1">'Превентивный '!$F:$G</definedName>
    <definedName name="Z_080A066A_F75E_47CD_9B48_47528DF543D7_.wvu.Cols" localSheetId="2" hidden="1">Расходник!$I:$I</definedName>
    <definedName name="Z_080A066A_F75E_47CD_9B48_47528DF543D7_.wvu.Cols" localSheetId="12" hidden="1">эндопротез!$D:$T</definedName>
    <definedName name="Z_080A066A_F75E_47CD_9B48_47528DF543D7_.wvu.FilterData" localSheetId="0" hidden="1">МТ!$A$3:$G$617</definedName>
    <definedName name="Z_080A066A_F75E_47CD_9B48_47528DF543D7_.wvu.PrintArea" localSheetId="0" hidden="1">МТ!$A$1:$AB$619</definedName>
    <definedName name="Z_080A066A_F75E_47CD_9B48_47528DF543D7_.wvu.PrintArea" localSheetId="2" hidden="1">Расходник!$A$8:$T$609</definedName>
    <definedName name="Z_08DBF154_6CBF_4112_8132_D9D2AEB13A49_.wvu.FilterData" localSheetId="0" hidden="1">МТ!$A$3:$G$617</definedName>
    <definedName name="Z_093E8AA9_E446_45DE_BE5D_E0D8A08B0FE2_.wvu.FilterData" localSheetId="0" hidden="1">МТ!$A$3:$G$617</definedName>
    <definedName name="Z_0A0048A5_B70C_4126_A000_7CF0C35E5D5A_.wvu.Cols" localSheetId="25" hidden="1">'592-20'!$E:$E,'592-20'!$G:$T,'592-20'!$AL:$AL</definedName>
    <definedName name="Z_0A0048A5_B70C_4126_A000_7CF0C35E5D5A_.wvu.Cols" localSheetId="21" hidden="1">Лист11!$E:$E,Лист11!$G:$O</definedName>
    <definedName name="Z_0A0048A5_B70C_4126_A000_7CF0C35E5D5A_.wvu.Cols" localSheetId="0" hidden="1">МТ!$E:$E,МТ!$G:$O</definedName>
    <definedName name="Z_0A0048A5_B70C_4126_A000_7CF0C35E5D5A_.wvu.Cols" localSheetId="5" hidden="1">'Превентивный '!$F:$G</definedName>
    <definedName name="Z_0A0048A5_B70C_4126_A000_7CF0C35E5D5A_.wvu.Cols" localSheetId="2" hidden="1">Расходник!$F:$I</definedName>
    <definedName name="Z_0A0048A5_B70C_4126_A000_7CF0C35E5D5A_.wvu.Cols" localSheetId="12" hidden="1">эндопротез!$D:$T</definedName>
    <definedName name="Z_0A0048A5_B70C_4126_A000_7CF0C35E5D5A_.wvu.FilterData" localSheetId="0" hidden="1">МТ!$A$3:$G$617</definedName>
    <definedName name="Z_0A0048A5_B70C_4126_A000_7CF0C35E5D5A_.wvu.PrintArea" localSheetId="0" hidden="1">МТ!$A$1:$AB$616</definedName>
    <definedName name="Z_0A0048A5_B70C_4126_A000_7CF0C35E5D5A_.wvu.Rows" localSheetId="2" hidden="1">Расходник!$413:$456,Расходник!#REF!,Расходник!#REF!,Расходник!#REF!</definedName>
    <definedName name="Z_0A06CB1C_5BF4_4806_9A58_D1E6E3D5EA08_.wvu.FilterData" localSheetId="0" hidden="1">МТ!$A$3:$G$617</definedName>
    <definedName name="Z_0AF74EA1_C1E5_43A1_B67D_73EC02324901_.wvu.Cols" localSheetId="21" hidden="1">Лист11!$E:$E,Лист11!$G:$O</definedName>
    <definedName name="Z_0AF74EA1_C1E5_43A1_B67D_73EC02324901_.wvu.Cols" localSheetId="0" hidden="1">МТ!$E:$E,МТ!$G:$O</definedName>
    <definedName name="Z_0AF74EA1_C1E5_43A1_B67D_73EC02324901_.wvu.Cols" localSheetId="5" hidden="1">'Превентивный '!$F:$G</definedName>
    <definedName name="Z_0AF74EA1_C1E5_43A1_B67D_73EC02324901_.wvu.Cols" localSheetId="2" hidden="1">Расходник!$F:$F,Расходник!$I:$I</definedName>
    <definedName name="Z_0AF74EA1_C1E5_43A1_B67D_73EC02324901_.wvu.Cols" localSheetId="12" hidden="1">эндопротез!$D:$T</definedName>
    <definedName name="Z_0AF74EA1_C1E5_43A1_B67D_73EC02324901_.wvu.FilterData" localSheetId="0" hidden="1">МТ!$A$3:$G$617</definedName>
    <definedName name="Z_0AF74EA1_C1E5_43A1_B67D_73EC02324901_.wvu.PrintArea" localSheetId="0" hidden="1">МТ!$A$1:$AB$616</definedName>
    <definedName name="Z_0AF74EA1_C1E5_43A1_B67D_73EC02324901_.wvu.PrintArea" localSheetId="2" hidden="1">Расходник!$A$8:$T$609</definedName>
    <definedName name="Z_0B190B4F_F950_4AB6_8B15_7E8622CCE65D_.wvu.FilterData" localSheetId="0" hidden="1">МТ!$A$3:$G$617</definedName>
    <definedName name="Z_0DC26901_4BF9_4A0B_BC7D_375EBA029944_.wvu.FilterData" localSheetId="0" hidden="1">МТ!$A$3:$G$617</definedName>
    <definedName name="Z_0DDCFB93_6A76_4E89_8917_53B11B0B0617_.wvu.FilterData" localSheetId="0" hidden="1">МТ!$A$3:$G$617</definedName>
    <definedName name="Z_0EC8EA2A_744A_46F3_BE21_55296FCB9F97_.wvu.FilterData" localSheetId="0" hidden="1">МТ!$A$3:$G$617</definedName>
    <definedName name="Z_101C9FF8_DF6F_46C4_A455_086DC85FD4C5_.wvu.FilterData" localSheetId="0" hidden="1">МТ!$A$3:$G$617</definedName>
    <definedName name="Z_106A08AA_A835_4E10_91A7_67DD4DE15F81_.wvu.FilterData" localSheetId="0" hidden="1">МТ!$A$3:$G$617</definedName>
    <definedName name="Z_137198CE_859F_4ABB_8B44_58AF0C010074_.wvu.FilterData" localSheetId="0" hidden="1">МТ!$A$3:$G$617</definedName>
    <definedName name="Z_137A8A34_AD03_41AF_A3F5_169BB4E83282_.wvu.FilterData" localSheetId="0" hidden="1">МТ!$A$3:$G$617</definedName>
    <definedName name="Z_1458C3C2_BEBB_41AB_8538_580C52D0365B_.wvu.FilterData" localSheetId="0" hidden="1">МТ!$A$3:$G$617</definedName>
    <definedName name="Z_15D5895B_873B_4FFC_953D_CE550B744167_.wvu.FilterData" localSheetId="0" hidden="1">МТ!$A$3:$G$617</definedName>
    <definedName name="Z_171E86F0_B9E4_4C48_B1D3_7705D7318BF5_.wvu.FilterData" localSheetId="0" hidden="1">МТ!$A$3:$G$617</definedName>
    <definedName name="Z_185B6628_F708_4C25_9D8B_4CD8B1B5C9C2_.wvu.FilterData" localSheetId="0" hidden="1">МТ!$A$3:$G$617</definedName>
    <definedName name="Z_19C84C52_DDE7_4296_AF9B_CC4AE02CB872_.wvu.FilterData" localSheetId="0" hidden="1">МТ!$A$3:$G$617</definedName>
    <definedName name="Z_1BEE578F_94AB_4CB1_BC08_A797579368F1_.wvu.FilterData" localSheetId="0" hidden="1">МТ!$A$3:$G$617</definedName>
    <definedName name="Z_1C844007_5548_40B8_B269_6F74B5154813_.wvu.FilterData" localSheetId="0" hidden="1">МТ!$A$3:$G$617</definedName>
    <definedName name="Z_1CBE8E6E_2620_46F2_9068_C96F2FBE0A10_.wvu.FilterData" localSheetId="0" hidden="1">МТ!$A$3:$G$617</definedName>
    <definedName name="Z_1F4EFCFD_6E8E_4321_B380_5E4D4721C588_.wvu.FilterData" localSheetId="0" hidden="1">МТ!$A$3:$G$617</definedName>
    <definedName name="Z_1FB02159_3526_4AE9_9BF8_5348EA73E6A8_.wvu.FilterData" localSheetId="0" hidden="1">МТ!$A$3:$G$617</definedName>
    <definedName name="Z_2073BF26_34EF_42DD_B519_F66E21A3E271_.wvu.FilterData" localSheetId="0" hidden="1">МТ!$A$3:$G$617</definedName>
    <definedName name="Z_208F022F_3702_4A2F_9782_22F68A5B226F_.wvu.FilterData" localSheetId="0" hidden="1">МТ!$A$3:$G$617</definedName>
    <definedName name="Z_2366FA33_4278_4D83_99EB_8B70128EA134_.wvu.FilterData" localSheetId="0" hidden="1">МТ!$A$3:$G$617</definedName>
    <definedName name="Z_23D4E420_5EC1_4A6C_A553_080A10A2B01E_.wvu.FilterData" localSheetId="0" hidden="1">МТ!$A$3:$G$617</definedName>
    <definedName name="Z_243A7AD5_380E_416A_BD4A_3836971952D7_.wvu.FilterData" localSheetId="0" hidden="1">МТ!$A$3:$G$617</definedName>
    <definedName name="Z_24661CE6_B8F8_4A4A_AA66_9C58997E3C2B_.wvu.FilterData" localSheetId="0" hidden="1">МТ!$A$3:$G$617</definedName>
    <definedName name="Z_246A9EED_0D11_43FA_B331_413EE1094D9E_.wvu.FilterData" localSheetId="0" hidden="1">МТ!$A$3:$G$617</definedName>
    <definedName name="Z_257CFFC1_9272_408D_A84C_318F41F6EA8C_.wvu.FilterData" localSheetId="0" hidden="1">МТ!$A$3:$G$617</definedName>
    <definedName name="Z_25D9F757_A0FC_4F8E_B283_A209575DCCFA_.wvu.FilterData" localSheetId="0" hidden="1">МТ!$A$3:$G$617</definedName>
    <definedName name="Z_28C390EE_B0F6_498E_ACAA_02393E5BCC81_.wvu.FilterData" localSheetId="0" hidden="1">МТ!$A$3:$G$617</definedName>
    <definedName name="Z_2A89F7FA_73CD_4BA6_B4AF_0F7933E15D88_.wvu.FilterData" localSheetId="0" hidden="1">МТ!$A$3:$G$617</definedName>
    <definedName name="Z_2B4D6675_69E1_432B_B918_2A13E1A7DFB9_.wvu.FilterData" localSheetId="0" hidden="1">МТ!$A$3:$G$617</definedName>
    <definedName name="Z_2CC6DFFE_E970_401A_9323_AE15DDAC046E_.wvu.FilterData" localSheetId="0" hidden="1">МТ!$A$3:$G$617</definedName>
    <definedName name="Z_2D22ED19_8681_4F9B_8F8C_3BFA7DE86CE5_.wvu.FilterData" localSheetId="0" hidden="1">МТ!$A$3:$G$617</definedName>
    <definedName name="Z_304FB2BC_5755_4359_8FAB_7CD4E7FF9E17_.wvu.FilterData" localSheetId="0" hidden="1">МТ!$A$3:$G$617</definedName>
    <definedName name="Z_31466323_F279_447B_8D32_B4197D4E0D85_.wvu.FilterData" localSheetId="0" hidden="1">МТ!$A$3:$G$617</definedName>
    <definedName name="Z_32366F16_EE38_4296_91CF_7300AEDA6D07_.wvu.FilterData" localSheetId="0" hidden="1">МТ!$A$3:$G$617</definedName>
    <definedName name="Z_3349F098_E04B_4DF6_B062_D907F5566332_.wvu.FilterData" localSheetId="0" hidden="1">МТ!$A$3:$G$617</definedName>
    <definedName name="Z_34445A2D_AE57_40B2_8A84_228AB82D0FE6_.wvu.FilterData" localSheetId="0" hidden="1">МТ!$A$3:$G$617</definedName>
    <definedName name="Z_34B90A58_AB02_48C1_A86C_337B6E848A10_.wvu.FilterData" localSheetId="0" hidden="1">МТ!$A$3:$G$617</definedName>
    <definedName name="Z_352F7018_B4B5_4F69_8A89_CF33B47461E4_.wvu.FilterData" localSheetId="0" hidden="1">МТ!$A$3:$G$617</definedName>
    <definedName name="Z_3809A893_8114_486E_A222_15AA6A89C225_.wvu.FilterData" localSheetId="0" hidden="1">МТ!$A$3:$G$617</definedName>
    <definedName name="Z_39FF3130_3DC6_4885_8583_F1C903726D2A_.wvu.FilterData" localSheetId="0" hidden="1">МТ!$A$3:$G$617</definedName>
    <definedName name="Z_3A351B37_96F5_4CAD_893E_988C637FA31C_.wvu.FilterData" localSheetId="0" hidden="1">МТ!$A$3:$G$617</definedName>
    <definedName name="Z_3B6F4D1C_2930_48AB_9B0F_ADA5F4FF7D0C_.wvu.Cols" localSheetId="0" hidden="1">МТ!$E:$E,МТ!$G:$G</definedName>
    <definedName name="Z_3B6F4D1C_2930_48AB_9B0F_ADA5F4FF7D0C_.wvu.Cols" localSheetId="24" hidden="1">'расход ЭКО'!$D:$D,'расход ЭКО'!$L:$L,'расход ЭКО'!$T:$T,'расход ЭКО'!$W:$W,'расход ЭКО'!$Z:$Z</definedName>
    <definedName name="Z_3B6F4D1C_2930_48AB_9B0F_ADA5F4FF7D0C_.wvu.FilterData" localSheetId="0" hidden="1">МТ!$A$3:$G$617</definedName>
    <definedName name="Z_3B6F4D1C_2930_48AB_9B0F_ADA5F4FF7D0C_.wvu.PrintArea" localSheetId="2" hidden="1">Расходник!$A$8:$T$609</definedName>
    <definedName name="Z_3E8D0B3B_63E3_4342_992E_6801B593E78E_.wvu.FilterData" localSheetId="0" hidden="1">МТ!$A$3:$G$617</definedName>
    <definedName name="Z_3F13E850_74B3_4588_939F_B68D1261708E_.wvu.FilterData" localSheetId="0" hidden="1">МТ!$A$3:$G$617</definedName>
    <definedName name="Z_3F5B8F15_82B5_40AD_9143_6EEC58948A5C_.wvu.FilterData" localSheetId="0" hidden="1">МТ!$A$3:$G$617</definedName>
    <definedName name="Z_41FDF8AF_2F6A_4E7D_96E3_814A56B9A964_.wvu.FilterData" localSheetId="0" hidden="1">МТ!$A$3:$G$617</definedName>
    <definedName name="Z_435C0185_0DDA_4A19_A05D_684B4323EF22_.wvu.FilterData" localSheetId="0" hidden="1">МТ!$A$3:$G$617</definedName>
    <definedName name="Z_43A0072A_4191_4AC1_BEEC_AEA34E66E779_.wvu.FilterData" localSheetId="0" hidden="1">МТ!$A$3:$G$617</definedName>
    <definedName name="Z_43BED702_8E52_4F73_97EC_CB736CE7ACCD_.wvu.FilterData" localSheetId="0" hidden="1">МТ!$A$3:$G$617</definedName>
    <definedName name="Z_452AAD9E_F0E6_444D_ABA3_24254E8C38AF_.wvu.FilterData" localSheetId="0" hidden="1">МТ!$A$3:$G$617</definedName>
    <definedName name="Z_45C9FC31_7BF5_4151_9CA7_2709851C9AC6_.wvu.FilterData" localSheetId="0" hidden="1">МТ!$A$3:$G$617</definedName>
    <definedName name="Z_4615DBDD_604E_4164_A098_B40B6C287678_.wvu.FilterData" localSheetId="0" hidden="1">МТ!$A$3:$G$617</definedName>
    <definedName name="Z_469B7E45_EEC5_48F1_AA0B_DFF8A1D3062C_.wvu.FilterData" localSheetId="0" hidden="1">МТ!$A$3:$G$617</definedName>
    <definedName name="Z_474C5DDE_2CE6_4F52_B20B_779C4E66F4FD_.wvu.FilterData" localSheetId="0" hidden="1">МТ!$A$3:$G$617</definedName>
    <definedName name="Z_49682AA8_5973_4B43_835E_E55292096C6C_.wvu.FilterData" localSheetId="0" hidden="1">МТ!$A$3:$G$617</definedName>
    <definedName name="Z_4A6D0964_F36D_467B_880A_D134C7F24FE1_.wvu.FilterData" localSheetId="0" hidden="1">МТ!$A$3:$G$617</definedName>
    <definedName name="Z_4A93A809_9FBE_47EF_8E17_3B36131BCBD3_.wvu.FilterData" localSheetId="0" hidden="1">МТ!$A$3:$G$617</definedName>
    <definedName name="Z_4B117926_7205_410F_B93B_48161F07107D_.wvu.FilterData" localSheetId="0" hidden="1">МТ!$A$3:$G$617</definedName>
    <definedName name="Z_4C631A26_F12B_4B49_AE8F_157EB8EDD4F0_.wvu.FilterData" localSheetId="0" hidden="1">МТ!$A$3:$G$617</definedName>
    <definedName name="Z_4D44001B_D450_4EF9_AA3E_52C89C775E0D_.wvu.FilterData" localSheetId="0" hidden="1">МТ!$A$3:$G$617</definedName>
    <definedName name="Z_4D751171_234D_403D_9190_812D4B6CE3D7_.wvu.FilterData" localSheetId="0" hidden="1">МТ!$A$3:$G$617</definedName>
    <definedName name="Z_4E10CBEC_14B5_4BF2_9FB2_FE80DBBD3040_.wvu.FilterData" localSheetId="0" hidden="1">МТ!$A$3:$G$617</definedName>
    <definedName name="Z_50A08ACB_7C5B_4E7D_9DC6_2D0F7E8AFBC9_.wvu.FilterData" localSheetId="0" hidden="1">МТ!$A$3:$G$617</definedName>
    <definedName name="Z_510DD6CD_AA83_411A_AC56_E66C596FCADA_.wvu.FilterData" localSheetId="0" hidden="1">МТ!$A$3:$G$617</definedName>
    <definedName name="Z_52C38835_9146_4C6D_A816_187CD27BE3FD_.wvu.FilterData" localSheetId="0" hidden="1">МТ!$A$3:$G$617</definedName>
    <definedName name="Z_537AB22A_2630_4EB6_AC8E_02CBE6CD904A_.wvu.FilterData" localSheetId="0" hidden="1">МТ!$A$3:$G$617</definedName>
    <definedName name="Z_54D9B25A_D99B_46F1_ACD5_EC2B216D0896_.wvu.FilterData" localSheetId="0" hidden="1">МТ!$A$3:$G$617</definedName>
    <definedName name="Z_5548AC4A_A129_402F_AD3F_77FFD6BB6D19_.wvu.FilterData" localSheetId="0" hidden="1">МТ!$A$3:$G$617</definedName>
    <definedName name="Z_5815781F_FD78_49A9_8CD5_294671CF5D9E_.wvu.FilterData" localSheetId="0" hidden="1">МТ!$A$3:$G$617</definedName>
    <definedName name="Z_58E103F7_8CFD_4075_8507_5BA06C0EEBB2_.wvu.FilterData" localSheetId="0" hidden="1">МТ!$A$3:$G$617</definedName>
    <definedName name="Z_59D01AA4_0F2F_4095_BE26_09E6419CC376_.wvu.FilterData" localSheetId="0" hidden="1">МТ!$A$3:$G$617</definedName>
    <definedName name="Z_5A132430_EF53_4352_9867_EBBCCB9BCE4C_.wvu.FilterData" localSheetId="0" hidden="1">МТ!$A$3:$G$617</definedName>
    <definedName name="Z_5B471016_37C3_48F8_BC73_020AD3FEC72C_.wvu.FilterData" localSheetId="0" hidden="1">МТ!$A$3:$G$617</definedName>
    <definedName name="Z_5CA2DB61_56DD_4CE3_8E8F_B3E176E22513_.wvu.FilterData" localSheetId="0" hidden="1">МТ!$A$3:$G$617</definedName>
    <definedName name="Z_5D2DC515_417C_4DE9_A585_7DF474029BBD_.wvu.FilterData" localSheetId="0" hidden="1">МТ!$A$3:$G$617</definedName>
    <definedName name="Z_5E477A1C_1121_44A5_80A5_3E96ED03D67A_.wvu.FilterData" localSheetId="0" hidden="1">МТ!$A$3:$G$617</definedName>
    <definedName name="Z_5E4A707F_8210_4B72_813B_E390BC422736_.wvu.FilterData" localSheetId="0" hidden="1">МТ!$A$3:$G$617</definedName>
    <definedName name="Z_5EF8449E_E360_4F43_92FD_A659A6274992_.wvu.FilterData" localSheetId="0" hidden="1">МТ!$A$3:$G$617</definedName>
    <definedName name="Z_61569407_10F3_4F79_B8D4_2558BEC50C32_.wvu.FilterData" localSheetId="0" hidden="1">МТ!$A$3:$G$617</definedName>
    <definedName name="Z_62BCF305_1A7C_4764_9878_7F5AB9C6F59F_.wvu.FilterData" localSheetId="0" hidden="1">МТ!$A$3:$G$617</definedName>
    <definedName name="Z_639576AC_2317_4BF1_BEAC_7AC755FE060C_.wvu.FilterData" localSheetId="0" hidden="1">МТ!$A$3:$G$617</definedName>
    <definedName name="Z_6422A4E0_0518_4C34_938F_798BC36C14B3_.wvu.FilterData" localSheetId="0" hidden="1">МТ!$A$3:$G$617</definedName>
    <definedName name="Z_64B25C60_C333_4B0A_BC5F_3A4BC4320DDD_.wvu.FilterData" localSheetId="0" hidden="1">МТ!$A$3:$G$617</definedName>
    <definedName name="Z_66F863BB_CAFC_4B37_9E0F_051B5C79D07E_.wvu.FilterData" localSheetId="0" hidden="1">МТ!$A$3:$G$617</definedName>
    <definedName name="Z_6715FD93_ED0C_422F_9DD4_01A4419EA56E_.wvu.FilterData" localSheetId="0" hidden="1">МТ!$A$3:$G$617</definedName>
    <definedName name="Z_67538EFA_BBC5_4D47_8AEF_9D4F899331F5_.wvu.FilterData" localSheetId="0" hidden="1">МТ!$A$3:$G$617</definedName>
    <definedName name="Z_678EB8BD_6C7C_4430_BCE3_39D2AF362253_.wvu.FilterData" localSheetId="0" hidden="1">МТ!$A$3:$G$617</definedName>
    <definedName name="Z_68263BA0_7B34_4A52_A6B8_84EF8AFE6EB4_.wvu.FilterData" localSheetId="0" hidden="1">МТ!$A$3:$G$617</definedName>
    <definedName name="Z_68BE3F53_F89F_491A_94AD_48F44F70B0BC_.wvu.FilterData" localSheetId="0" hidden="1">МТ!$A$3:$G$617</definedName>
    <definedName name="Z_69E339FD_4C87_4259_8F5D_396FD22E2EF9_.wvu.FilterData" localSheetId="0" hidden="1">МТ!$A$3:$G$617</definedName>
    <definedName name="Z_6B0C6D0B_F09A_4761_AAD5_5E562B10E2CC_.wvu.FilterData" localSheetId="0" hidden="1">МТ!$A$3:$G$617</definedName>
    <definedName name="Z_6BC75831_BADA_4338_902A_4D123BA59DB0_.wvu.FilterData" localSheetId="0" hidden="1">МТ!$A$3:$G$617</definedName>
    <definedName name="Z_6E60C769_9CD6_451F_958E_69F83106AA7A_.wvu.FilterData" localSheetId="0" hidden="1">МТ!$A$3:$G$617</definedName>
    <definedName name="Z_6EDE5FCD_946A_4B9F_BC22_45F80E0CFC39_.wvu.FilterData" localSheetId="0" hidden="1">МТ!$A$3:$G$617</definedName>
    <definedName name="Z_71403609_D53B_4C40_90BC_275BA676CE77_.wvu.FilterData" localSheetId="0" hidden="1">МТ!$A$3:$G$617</definedName>
    <definedName name="Z_7298277C_0CFE_4E1E_A044_BC6041472CB8_.wvu.FilterData" localSheetId="0" hidden="1">МТ!$A$3:$G$617</definedName>
    <definedName name="Z_7523AC22_7B7C_40A3_9814_99DA53E3E878_.wvu.FilterData" localSheetId="0" hidden="1">МТ!$A$3:$G$617</definedName>
    <definedName name="Z_755E0F8B_A0F6_457E_8402_966E77D6BED7_.wvu.FilterData" localSheetId="0" hidden="1">МТ!$A$3:$G$617</definedName>
    <definedName name="Z_77ADAE5B_BC96_40A7_82CC_13E513942D1E_.wvu.FilterData" localSheetId="0" hidden="1">МТ!$A$3:$G$617</definedName>
    <definedName name="Z_78A36273_ABB8_4C9A_8872_19E2AB8F252B_.wvu.FilterData" localSheetId="0" hidden="1">МТ!$A$3:$G$617</definedName>
    <definedName name="Z_79CE413E_9136_4CC7_8BE2_0BB68599BC59_.wvu.FilterData" localSheetId="0" hidden="1">МТ!$A$3:$G$617</definedName>
    <definedName name="Z_7C838B26_2630_4A9D_95A3_DDF817F7E179_.wvu.FilterData" localSheetId="0" hidden="1">МТ!$A$3:$G$617</definedName>
    <definedName name="Z_7E15262A_CFF2_42ED_A38F_81DC6E818264_.wvu.FilterData" localSheetId="0" hidden="1">МТ!$A$3:$G$617</definedName>
    <definedName name="Z_7FE942A1_B488_4517_82F2_B800EBB59124_.wvu.FilterData" localSheetId="0" hidden="1">МТ!$A$3:$G$617</definedName>
    <definedName name="Z_816A3F76_7343_4168_9F56_0FD0B51987A4_.wvu.FilterData" localSheetId="0" hidden="1">МТ!$A$3:$G$617</definedName>
    <definedName name="Z_821890ED_CA8D_40A1_A932_0A933A54CA73_.wvu.FilterData" localSheetId="0" hidden="1">МТ!$A$3:$G$617</definedName>
    <definedName name="Z_83BB5329_EBFD_4F00_8E23_D77E898E969B_.wvu.FilterData" localSheetId="0" hidden="1">МТ!$A$3:$G$617</definedName>
    <definedName name="Z_885DF676_0711_4E07_BFD8_B47CEBDA870B_.wvu.FilterData" localSheetId="0" hidden="1">МТ!$A$3:$G$617</definedName>
    <definedName name="Z_8B62DD7E_068E_4B7B_97B9_F884D1E01738_.wvu.FilterData" localSheetId="0" hidden="1">МТ!$A$3:$G$617</definedName>
    <definedName name="Z_8C1455D3_B934_466D_89CF_9790B66B8456_.wvu.FilterData" localSheetId="0" hidden="1">МТ!$A$3:$G$617</definedName>
    <definedName name="Z_90B5F97A_F0D5_4AF8_A95C_8ABACA25E713_.wvu.FilterData" localSheetId="0" hidden="1">МТ!$A$3:$G$617</definedName>
    <definedName name="Z_920235AC_68C2_45D1_9071_502908DBDACE_.wvu.FilterData" localSheetId="0" hidden="1">МТ!$A$3:$G$617</definedName>
    <definedName name="Z_92747C37_36AF_46F1_9E78_3370DBA3C305_.wvu.FilterData" localSheetId="0" hidden="1">МТ!$A$3:$G$617</definedName>
    <definedName name="Z_92BE28F0_0184_4D29_88F8_CE76F3457834_.wvu.FilterData" localSheetId="0" hidden="1">МТ!$A$3:$G$617</definedName>
    <definedName name="Z_933C14E2_A12A_48DE_BA6B_B8A1FBF48E5D_.wvu.FilterData" localSheetId="0" hidden="1">МТ!$A$3:$G$617</definedName>
    <definedName name="Z_93F8D075_CCBF_41A0_A151_3A85EFD1A3FA_.wvu.FilterData" localSheetId="0" hidden="1">МТ!$A$3:$G$617</definedName>
    <definedName name="Z_94A44942_FF8C_4355_B96E_356E79969C0B_.wvu.FilterData" localSheetId="0" hidden="1">МТ!$A$3:$G$617</definedName>
    <definedName name="Z_96B7D99B_E7D2_4803_AE09_0B1EEB51C5D0_.wvu.FilterData" localSheetId="0" hidden="1">МТ!$A$3:$G$617</definedName>
    <definedName name="Z_992B8D59_F730_4097_A832_55D08F3812DE_.wvu.FilterData" localSheetId="0" hidden="1">МТ!$A$3:$G$617</definedName>
    <definedName name="Z_996033F8_6216_4991_8CB2_95DC4BAB73F4_.wvu.FilterData" localSheetId="0" hidden="1">МТ!$A$3:$G$617</definedName>
    <definedName name="Z_998D63BD_B70B_42DD_B761_7258C51021F8_.wvu.FilterData" localSheetId="0" hidden="1">МТ!$A$3:$G$617</definedName>
    <definedName name="Z_999017F3_DDE7_4DA7_A605_C7D7CC876153_.wvu.FilterData" localSheetId="0" hidden="1">МТ!$A$3:$G$617</definedName>
    <definedName name="Z_9A003CF1_A661_4383_9C59_ED7DB9983815_.wvu.FilterData" localSheetId="0" hidden="1">МТ!$A$3:$G$617</definedName>
    <definedName name="Z_9B35ECD8_85D9_46F2_8A42_0F36B130BA94_.wvu.FilterData" localSheetId="0" hidden="1">МТ!$A$3:$G$617</definedName>
    <definedName name="Z_9B504EAC_FE9E_40D3_BEFB_05E37F64F8BD_.wvu.FilterData" localSheetId="0" hidden="1">МТ!$A$3:$G$617</definedName>
    <definedName name="Z_9BEED3BE_7F87_4BA4_A566_39128363BCE5_.wvu.FilterData" localSheetId="0" hidden="1">МТ!$A$3:$G$617</definedName>
    <definedName name="Z_9DB560B5_AFFD_4365_BAA2_BFD804DCC494_.wvu.FilterData" localSheetId="0" hidden="1">МТ!$A$3:$G$617</definedName>
    <definedName name="Z_9E1D79EE_03AF_4AE4_A131_02B525C23269_.wvu.FilterData" localSheetId="0" hidden="1">МТ!$A$3:$G$617</definedName>
    <definedName name="Z_9E1EAD42_B195_4137_A287_3F6EB812A282_.wvu.FilterData" localSheetId="0" hidden="1">МТ!$A$3:$G$617</definedName>
    <definedName name="Z_9EC38C77_FA20_4342_BB6F_43A9F3BBDA39_.wvu.FilterData" localSheetId="0" hidden="1">МТ!$A$3:$G$617</definedName>
    <definedName name="Z_9EF45A7B_C894_4F6E_B1A3_E7648E8CD9D5_.wvu.FilterData" localSheetId="0" hidden="1">МТ!$A$3:$G$617</definedName>
    <definedName name="Z_9F0A0068_2CF5_414F_BCCA_06E64053A517_.wvu.FilterData" localSheetId="0" hidden="1">МТ!$A$3:$G$617</definedName>
    <definedName name="Z_9F8FE369_A66B_49FA_A7FA_AEAF9F82C2EC_.wvu.FilterData" localSheetId="0" hidden="1">МТ!$A$3:$G$617</definedName>
    <definedName name="Z_A07E4398_5633_4312_818A_DBAA9B02E5F4_.wvu.FilterData" localSheetId="0" hidden="1">МТ!$A$3:$G$617</definedName>
    <definedName name="Z_A1010B07_FE25_48C0_8C7D_0002AFF1D13E_.wvu.FilterData" localSheetId="0" hidden="1">МТ!$A$3:$G$617</definedName>
    <definedName name="Z_A17D337B_1DF5_48F8_90B9_1BF849B7221D_.wvu.FilterData" localSheetId="0" hidden="1">МТ!$A$3:$G$617</definedName>
    <definedName name="Z_A219E438_366C_4377_B6F8_4784CEE8DD04_.wvu.Cols" localSheetId="0" hidden="1">МТ!$G:$S</definedName>
    <definedName name="Z_A219E438_366C_4377_B6F8_4784CEE8DD04_.wvu.Cols" localSheetId="5" hidden="1">'Превентивный '!$F:$G</definedName>
    <definedName name="Z_A219E438_366C_4377_B6F8_4784CEE8DD04_.wvu.Cols" localSheetId="2" hidden="1">Расходник!$F:$F,Расходник!$I:$I</definedName>
    <definedName name="Z_A219E438_366C_4377_B6F8_4784CEE8DD04_.wvu.FilterData" localSheetId="0" hidden="1">МТ!$A$3:$G$617</definedName>
    <definedName name="Z_A219E438_366C_4377_B6F8_4784CEE8DD04_.wvu.PrintArea" localSheetId="0" hidden="1">МТ!$A$1:$AB$616</definedName>
    <definedName name="Z_A219E438_366C_4377_B6F8_4784CEE8DD04_.wvu.PrintArea" localSheetId="2" hidden="1">Расходник!$A$8:$T$609</definedName>
    <definedName name="Z_A2B99269_E1D7_44FE_A1BD_98359363DAD7_.wvu.FilterData" localSheetId="0" hidden="1">МТ!$A$3:$G$617</definedName>
    <definedName name="Z_A3821471_B1C3_4998_B8C9_D89B2F8459F1_.wvu.FilterData" localSheetId="0" hidden="1">МТ!$A$3:$G$617</definedName>
    <definedName name="Z_A50820DB_2F3B_4703_B589_676D564E5F21_.wvu.FilterData" localSheetId="0" hidden="1">МТ!$A$3:$G$617</definedName>
    <definedName name="Z_A65AD1F4_3053_46EA_BCED_656D7C027E55_.wvu.FilterData" localSheetId="0" hidden="1">МТ!$A$3:$G$617</definedName>
    <definedName name="Z_A6A609DC_D127_4094_8EF4_F9E9D9A34626_.wvu.FilterData" localSheetId="0" hidden="1">МТ!$A$3:$G$617</definedName>
    <definedName name="Z_A73C84F9_0BAC_44E8_8C39_A57D2AFF5CFB_.wvu.FilterData" localSheetId="0" hidden="1">МТ!$A$3:$G$617</definedName>
    <definedName name="Z_A7595CF8_E7E0_4A38_8FA0_47B2B48250FA_.wvu.FilterData" localSheetId="0" hidden="1">МТ!$A$3:$G$617</definedName>
    <definedName name="Z_A811C1B0_49EC_43FF_A3A9_0331173131A2_.wvu.FilterData" localSheetId="0" hidden="1">МТ!$A$3:$G$617</definedName>
    <definedName name="Z_A85346C1_DE62_40BB_B970_89640AF4F1A4_.wvu.FilterData" localSheetId="0" hidden="1">МТ!$A$3:$G$617</definedName>
    <definedName name="Z_AB662423_5B84_4F2D_8EA8_0901247E1E84_.wvu.FilterData" localSheetId="0" hidden="1">МТ!$A$3:$G$617</definedName>
    <definedName name="Z_AE4A7766_5746_493A_B741_F7D20D3A082A_.wvu.FilterData" localSheetId="0" hidden="1">МТ!$A$3:$G$617</definedName>
    <definedName name="Z_AED85501_8DD6_49AE_8D7E_F38411E82909_.wvu.FilterData" localSheetId="0" hidden="1">МТ!$A$3:$G$617</definedName>
    <definedName name="Z_B072958A_6CE6_4D51_B90C_F0474CAEC73B_.wvu.FilterData" localSheetId="0" hidden="1">МТ!$A$3:$G$617</definedName>
    <definedName name="Z_B6DBF93D_5650_4295_91BF_EB1B834A658C_.wvu.Cols" localSheetId="21" hidden="1">Лист11!$E:$E,Лист11!$G:$O</definedName>
    <definedName name="Z_B6DBF93D_5650_4295_91BF_EB1B834A658C_.wvu.Cols" localSheetId="0" hidden="1">МТ!$G:$O</definedName>
    <definedName name="Z_B6DBF93D_5650_4295_91BF_EB1B834A658C_.wvu.Cols" localSheetId="5" hidden="1">'Превентивный '!$F:$G</definedName>
    <definedName name="Z_B6DBF93D_5650_4295_91BF_EB1B834A658C_.wvu.Cols" localSheetId="2" hidden="1">Расходник!$F:$F,Расходник!$I:$I</definedName>
    <definedName name="Z_B6DBF93D_5650_4295_91BF_EB1B834A658C_.wvu.Cols" localSheetId="12" hidden="1">эндопротез!$D:$T</definedName>
    <definedName name="Z_B6DBF93D_5650_4295_91BF_EB1B834A658C_.wvu.FilterData" localSheetId="0" hidden="1">МТ!$A$3:$G$617</definedName>
    <definedName name="Z_B6DBF93D_5650_4295_91BF_EB1B834A658C_.wvu.PrintArea" localSheetId="0" hidden="1">МТ!$A$1:$AB$616</definedName>
    <definedName name="Z_B6DBF93D_5650_4295_91BF_EB1B834A658C_.wvu.PrintArea" localSheetId="2" hidden="1">Расходник!$A$8:$T$609</definedName>
    <definedName name="Z_B721C4C1_63DA_4893_8D5D_B0B2E30D976B_.wvu.FilterData" localSheetId="0" hidden="1">МТ!$A$3:$G$617</definedName>
    <definedName name="Z_B8B43F0F_9023_45A0_A312_B21BB7C1E579_.wvu.FilterData" localSheetId="0" hidden="1">МТ!$A$3:$G$617</definedName>
    <definedName name="Z_B8B72BF7_C01D_496C_A996_51D5FF504BDF_.wvu.FilterData" localSheetId="0" hidden="1">МТ!$A$3:$G$617</definedName>
    <definedName name="Z_BBCDAB9C_ADA3_43C3_BB0E_6E93888A85D7_.wvu.FilterData" localSheetId="0" hidden="1">МТ!$A$3:$G$617</definedName>
    <definedName name="Z_BC62FE7D_78CE_40E5_9141_964237707BBB_.wvu.FilterData" localSheetId="0" hidden="1">МТ!$A$3:$G$617</definedName>
    <definedName name="Z_BC7D1484_279D_4AA3_9707_791B95FA02EA_.wvu.FilterData" localSheetId="0" hidden="1">МТ!$A$3:$G$617</definedName>
    <definedName name="Z_BC8B7F1D_8E2A_44D0_9D22_C2C4556D4F06_.wvu.FilterData" localSheetId="0" hidden="1">МТ!$A$3:$G$617</definedName>
    <definedName name="Z_C11B56FF_4692_4248_A65F_749FE4337DFC_.wvu.FilterData" localSheetId="0" hidden="1">МТ!$A$3:$G$617</definedName>
    <definedName name="Z_C3E3263E_3B56_48CA_84B7_435340D13BFC_.wvu.FilterData" localSheetId="0" hidden="1">МТ!$A$3:$G$617</definedName>
    <definedName name="Z_C4946DED_777F_481B_A3B8_42CBFF44A6F6_.wvu.FilterData" localSheetId="0" hidden="1">МТ!$A$3:$G$617</definedName>
    <definedName name="Z_C5DF8A73_3345_4498_AA57_DADCCF6B2586_.wvu.FilterData" localSheetId="0" hidden="1">МТ!$A$3:$G$617</definedName>
    <definedName name="Z_C8265C1C_F0CA_41D5_A350_244C3F45C040_.wvu.FilterData" localSheetId="0" hidden="1">МТ!$A$3:$G$617</definedName>
    <definedName name="Z_C8265C1C_F0CA_41D5_A350_244C3F45C040_.wvu.PrintArea" localSheetId="2" hidden="1">Расходник!$A$8:$T$609</definedName>
    <definedName name="Z_C97310D1_4C40_485B_9520_89C0BC3BA9DC_.wvu.FilterData" localSheetId="0" hidden="1">МТ!$A$3:$G$617</definedName>
    <definedName name="Z_CA2638A7_E3A5_412C_8B4D_4D9874C2B811_.wvu.FilterData" localSheetId="0" hidden="1">МТ!$A$3:$G$617</definedName>
    <definedName name="Z_CAED4FED_BEDD_411F_8DDF_37F7EB35B7E1_.wvu.FilterData" localSheetId="0" hidden="1">МТ!$A$3:$G$617</definedName>
    <definedName name="Z_CCC0E542_A175_4AFC_8E68_7669B65EFC53_.wvu.FilterData" localSheetId="0" hidden="1">МТ!$A$3:$G$617</definedName>
    <definedName name="Z_CDC6B8B5_9DA7_4B88_B1DC_C22764500CF3_.wvu.FilterData" localSheetId="0" hidden="1">МТ!$A$3:$G$617</definedName>
    <definedName name="Z_CE8D061F_935D_4031_B75D_C4EBA4E5E533_.wvu.FilterData" localSheetId="0" hidden="1">МТ!$A$3:$G$617</definedName>
    <definedName name="Z_CF8D5604_52E9_4840_BEB3_D1CCD5C5B592_.wvu.FilterData" localSheetId="0" hidden="1">МТ!$A$3:$G$617</definedName>
    <definedName name="Z_D0AC359C_E4EB_4A00_846A_983A777F1B6E_.wvu.FilterData" localSheetId="0" hidden="1">МТ!$A$3:$G$617</definedName>
    <definedName name="Z_D102DAC2_475A_4EBA_A6BB_98D6B11C8DCD_.wvu.FilterData" localSheetId="0" hidden="1">МТ!$A$3:$G$617</definedName>
    <definedName name="Z_D201F27D_0B35_4588_AB80_527ACD469386_.wvu.FilterData" localSheetId="0" hidden="1">МТ!$A$3:$G$617</definedName>
    <definedName name="Z_D277D318_3D76_4EC2_BC32_FC1CFC0F58E3_.wvu.FilterData" localSheetId="0" hidden="1">МТ!$A$3:$G$617</definedName>
    <definedName name="Z_D2E229D9_64A3_443B_90C4_E09259218A83_.wvu.FilterData" localSheetId="0" hidden="1">МТ!$A$3:$G$617</definedName>
    <definedName name="Z_D2E7C2C9_72F6_45F6_9EC9_981535362272_.wvu.FilterData" localSheetId="0" hidden="1">МТ!$A$3:$G$617</definedName>
    <definedName name="Z_D45DD696_6558_4FEC_BFF5_653CC8EF1668_.wvu.FilterData" localSheetId="0" hidden="1">МТ!$A$3:$G$617</definedName>
    <definedName name="Z_D4EB86BA_C20C_4290_B6DE_0D2EA12E99B8_.wvu.FilterData" localSheetId="0" hidden="1">МТ!$A$3:$G$617</definedName>
    <definedName name="Z_D54EE8AC_7482_4FE4_BF70_D8BFDFD762C6_.wvu.FilterData" localSheetId="0" hidden="1">МТ!$A$3:$G$617</definedName>
    <definedName name="Z_D55C644F_562C_4CCB_A617_18DCBAE1A210_.wvu.FilterData" localSheetId="0" hidden="1">МТ!$A$3:$G$617</definedName>
    <definedName name="Z_D710F112_99C4_4246_B0CF_BFCE35B18FDD_.wvu.FilterData" localSheetId="0" hidden="1">МТ!$A$3:$G$617</definedName>
    <definedName name="Z_D78DD9AE_1701_4C25_B63D_8017CCF57A35_.wvu.FilterData" localSheetId="0" hidden="1">МТ!$A$3:$G$617</definedName>
    <definedName name="Z_D7F2BF27_9652_436D_A3A3_01D9A9999D25_.wvu.FilterData" localSheetId="0" hidden="1">МТ!$A$3:$G$617</definedName>
    <definedName name="Z_D9B007DD_438B_478B_BD8B_584FEEE715F4_.wvu.FilterData" localSheetId="0" hidden="1">МТ!$A$3:$G$617</definedName>
    <definedName name="Z_DA09C384_BA78_40AA_A2C5_8C749E98EF54_.wvu.FilterData" localSheetId="0" hidden="1">МТ!$A$3:$G$617</definedName>
    <definedName name="Z_DA943D05_EB34_4BEC_9FD1_EBAC8DC9CDA0_.wvu.FilterData" localSheetId="0" hidden="1">МТ!$A$3:$G$617</definedName>
    <definedName name="Z_DBB1AAF1_33BE_4DC1_A704_72286E983FBC_.wvu.FilterData" localSheetId="0" hidden="1">МТ!$A$3:$G$617</definedName>
    <definedName name="Z_DD34B798_F11D_436B_898E_99D6EC13A5CB_.wvu.FilterData" localSheetId="0" hidden="1">МТ!$A$3:$G$617</definedName>
    <definedName name="Z_DD8C85A3_A455_4A80_9F97_B93550BAAD18_.wvu.FilterData" localSheetId="0" hidden="1">МТ!$A$3:$G$617</definedName>
    <definedName name="Z_DE25AE73_0CA0_4529_ADD2_58B3752CD398_.wvu.FilterData" localSheetId="0" hidden="1">МТ!$A$3:$G$617</definedName>
    <definedName name="Z_E00ED7EB_4A6A_46AF_A1A1_03621BCFA3A9_.wvu.FilterData" localSheetId="0" hidden="1">МТ!$A$3:$G$617</definedName>
    <definedName name="Z_E0ADDD1A_8DAB_4EE6_AB96_5164D2031A1E_.wvu.Cols" localSheetId="21" hidden="1">Лист11!$E:$E,Лист11!$G:$O</definedName>
    <definedName name="Z_E0ADDD1A_8DAB_4EE6_AB96_5164D2031A1E_.wvu.Cols" localSheetId="5" hidden="1">'Превентивный '!$F:$G</definedName>
    <definedName name="Z_E0ADDD1A_8DAB_4EE6_AB96_5164D2031A1E_.wvu.Cols" localSheetId="2" hidden="1">Расходник!$I:$I</definedName>
    <definedName name="Z_E0ADDD1A_8DAB_4EE6_AB96_5164D2031A1E_.wvu.Cols" localSheetId="12" hidden="1">эндопротез!$D:$T</definedName>
    <definedName name="Z_E0ADDD1A_8DAB_4EE6_AB96_5164D2031A1E_.wvu.FilterData" localSheetId="0" hidden="1">МТ!$A$3:$G$617</definedName>
    <definedName name="Z_E0ADDD1A_8DAB_4EE6_AB96_5164D2031A1E_.wvu.PrintArea" localSheetId="2" hidden="1">Расходник!$A$8:$T$609</definedName>
    <definedName name="Z_E3AF61C1_68B8_41AC_8605_2542657BED95_.wvu.FilterData" localSheetId="0" hidden="1">МТ!$A$3:$G$617</definedName>
    <definedName name="Z_E527C8D5_9B98_49B4_B380_73709A223618_.wvu.Cols" localSheetId="0" hidden="1">МТ!$E:$E,МТ!$G:$G</definedName>
    <definedName name="Z_E527C8D5_9B98_49B4_B380_73709A223618_.wvu.Cols" localSheetId="24" hidden="1">'расход ЭКО'!$D:$D,'расход ЭКО'!$L:$L,'расход ЭКО'!$T:$T,'расход ЭКО'!$W:$W,'расход ЭКО'!$Z:$Z</definedName>
    <definedName name="Z_E527C8D5_9B98_49B4_B380_73709A223618_.wvu.FilterData" localSheetId="0" hidden="1">МТ!$A$3:$G$617</definedName>
    <definedName name="Z_E527C8D5_9B98_49B4_B380_73709A223618_.wvu.PrintArea" localSheetId="2" hidden="1">Расходник!$A$8:$T$609</definedName>
    <definedName name="Z_E6AC8ACF_AC5F_4E3A_992D_2FE6628EE1B8_.wvu.FilterData" localSheetId="0" hidden="1">МТ!$A$3:$G$617</definedName>
    <definedName name="Z_E75C040A_A2F7_4CD0_A1DE_D29BE9D117C0_.wvu.FilterData" localSheetId="0" hidden="1">МТ!$A$3:$G$617</definedName>
    <definedName name="Z_EC61D633_C1CA_4B67_9650_E8112C709DC1_.wvu.FilterData" localSheetId="0" hidden="1">МТ!$A$3:$G$617</definedName>
    <definedName name="Z_EC7B32C9_0C93_4744_B43C_9BFFC8A58C4F_.wvu.FilterData" localSheetId="0" hidden="1">МТ!$A$3:$G$617</definedName>
    <definedName name="Z_ED3380E2_F3CB_4ADF_9EA4_1637F3F09FF4_.wvu.FilterData" localSheetId="0" hidden="1">МТ!$A$3:$G$617</definedName>
    <definedName name="Z_EE2E0970_ECA3_4A3A_A9F3_2034718F5B60_.wvu.FilterData" localSheetId="0" hidden="1">МТ!$A$3:$G$617</definedName>
    <definedName name="Z_F0B9E6BA_54E3_414D_A2A9_DB087CFD8BA0_.wvu.FilterData" localSheetId="0" hidden="1">МТ!$A$3:$G$617</definedName>
    <definedName name="Z_F0F41195_5AEE_46DF_8092_2AEFA942702A_.wvu.FilterData" localSheetId="0" hidden="1">МТ!$A$3:$G$617</definedName>
    <definedName name="Z_F26F8592_F1BB_4379_92E0_744BE3285F0C_.wvu.FilterData" localSheetId="0" hidden="1">МТ!$A$3:$G$617</definedName>
    <definedName name="Z_F38ADCBB_41C5_4D43_B8F5_3F628804F138_.wvu.FilterData" localSheetId="0" hidden="1">МТ!$A$3:$G$617</definedName>
    <definedName name="Z_F3B14F56_91BF_4C3A_865D_512A27B3E4B4_.wvu.Cols" localSheetId="0" hidden="1">МТ!$E:$E,МТ!$G:$G</definedName>
    <definedName name="Z_F3B14F56_91BF_4C3A_865D_512A27B3E4B4_.wvu.Cols" localSheetId="24" hidden="1">'расход ЭКО'!$D:$D,'расход ЭКО'!$L:$L,'расход ЭКО'!$T:$T,'расход ЭКО'!$W:$W,'расход ЭКО'!$Z:$Z</definedName>
    <definedName name="Z_F3B14F56_91BF_4C3A_865D_512A27B3E4B4_.wvu.FilterData" localSheetId="0" hidden="1">МТ!$A$3:$G$617</definedName>
    <definedName name="Z_F3B14F56_91BF_4C3A_865D_512A27B3E4B4_.wvu.PrintArea" localSheetId="2" hidden="1">Расходник!$A$8:$T$609</definedName>
    <definedName name="Z_F7598367_8E87_44DF_A56C_D5D7E4165B94_.wvu.FilterData" localSheetId="0" hidden="1">МТ!$A$3:$G$617</definedName>
    <definedName name="Z_F89A76AB_A521_41B4_9D50_91F3901937D6_.wvu.Cols" localSheetId="0" hidden="1">МТ!$G:$J,МТ!$N:$N</definedName>
    <definedName name="Z_F89A76AB_A521_41B4_9D50_91F3901937D6_.wvu.Cols" localSheetId="24" hidden="1">'расход ЭКО'!$D:$D,'расход ЭКО'!$L:$L,'расход ЭКО'!$T:$T,'расход ЭКО'!$W:$W,'расход ЭКО'!$Z:$Z</definedName>
    <definedName name="Z_F89A76AB_A521_41B4_9D50_91F3901937D6_.wvu.FilterData" localSheetId="0" hidden="1">МТ!$A$3:$G$617</definedName>
    <definedName name="Z_F89A76AB_A521_41B4_9D50_91F3901937D6_.wvu.PrintArea" localSheetId="0" hidden="1">МТ!$A$1:$AB$619</definedName>
    <definedName name="Z_F89A76AB_A521_41B4_9D50_91F3901937D6_.wvu.PrintArea" localSheetId="2" hidden="1">Расходник!$A$8:$T$609</definedName>
    <definedName name="Z_FA336960_10D4_434C_8FC3_D86A5EAB4EA5_.wvu.FilterData" localSheetId="0" hidden="1">МТ!$A$3:$G$617</definedName>
    <definedName name="Z_FAE2C86B_5CD2_4B99_89B0_D1301B59E979_.wvu.FilterData" localSheetId="0" hidden="1">МТ!$A$3:$G$617</definedName>
    <definedName name="Z_FCC36609_6FE4_4D2E_8BBC_7FB2EB17B832_.wvu.FilterData" localSheetId="0" hidden="1">МТ!$A$3:$G$617</definedName>
    <definedName name="Z_FCF5173D_3F3B_4068_A260_D22267448414_.wvu.FilterData" localSheetId="0" hidden="1">МТ!$A$3:$G$617</definedName>
    <definedName name="Z_FF6BEA52_5B58_42B4_904F_940B1EFE6FFC_.wvu.FilterData" localSheetId="0" hidden="1">МТ!$A$3:$G$617</definedName>
    <definedName name="_xlnm.Print_Area" localSheetId="2">Расходник!$A$8:$T$609</definedName>
  </definedNames>
  <calcPr calcId="181029"/>
  <customWorkbookViews>
    <customWorkbookView name="Ольга - Личное представление" guid="{F3B14F56-91BF-4C3A-865D-512A27B3E4B4}" mergeInterval="0" personalView="1" maximized="1" xWindow="1" yWindow="1" windowWidth="1551" windowHeight="733" tabRatio="233" activeSheetId="3"/>
    <customWorkbookView name="Юрий Лазарев - Личное представление" guid="{0A0048A5-B70C-4126-A000-7CF0C35E5D5A}" mergeInterval="0" personalView="1" maximized="1" xWindow="-8" yWindow="-8" windowWidth="1851" windowHeight="1096" tabRatio="233" activeSheetId="3"/>
    <customWorkbookView name="Максим В. Зайцев - Личное представление" guid="{080A066A-F75E-47CD-9B48-47528DF543D7}" mergeInterval="0" personalView="1" maximized="1" xWindow="-8" yWindow="-8" windowWidth="1936" windowHeight="1056" tabRatio="234" activeSheetId="3"/>
    <customWorkbookView name="Иван Э. Чалеев - Личное представление" guid="{0AF74EA1-C1E5-43A1-B67D-73EC02324901}" mergeInterval="0" personalView="1" maximized="1" xWindow="1912" yWindow="76" windowWidth="1296" windowHeight="1010" tabRatio="233" activeSheetId="1"/>
    <customWorkbookView name="Виктория В. Бабушкина - Личное представление" guid="{B6DBF93D-5650-4295-91BF-EB1B834A658C}" mergeInterval="0" personalView="1" maximized="1" xWindow="-8" yWindow="-8" windowWidth="1936" windowHeight="1056" tabRatio="234" activeSheetId="1"/>
    <customWorkbookView name="Светлана Максимович - Личное представление" guid="{A219E438-366C-4377-B6F8-4784CEE8DD04}" mergeInterval="0" personalView="1" maximized="1" xWindow="-8" yWindow="-8" windowWidth="1382" windowHeight="744" tabRatio="233" activeSheetId="3"/>
    <customWorkbookView name="Юрий Зизеко - Личное представление" guid="{2DED47D3-F582-4C5D-828D-7F4248A6C9C3}" mergeInterval="0" personalView="1" maximized="1" xWindow="1912" yWindow="-8" windowWidth="1296" windowHeight="1000" activeSheetId="1"/>
    <customWorkbookView name="Никита Шунькин - Личное представление" guid="{5D881381-D71A-4F67-BEDD-A6FBC520B22E}" mergeInterval="0" personalView="1" maximized="1" xWindow="-8" yWindow="-8" windowWidth="1296" windowHeight="1000" activeSheetId="1"/>
    <customWorkbookView name="divanov - Личное представление" guid="{FF6EE3DD-2B62-4950-B4D5-515821BFABD0}" mergeInterval="0" personalView="1" maximized="1" xWindow="1" yWindow="1" windowWidth="1440" windowHeight="679" activeSheetId="1"/>
    <customWorkbookView name="Владимир Лях - Личное представление" guid="{E0ADDD1A-8DAB-4EE6-AB96-5164D2031A1E}" mergeInterval="0" personalView="1" maximized="1" xWindow="-8" yWindow="-8" windowWidth="1936" windowHeight="1056" tabRatio="234" activeSheetId="1"/>
    <customWorkbookView name="Николай Зайцев - Личное представление" guid="{C8265C1C-F0CA-41D5-A350-244C3F45C040}" mergeInterval="0" personalView="1" maximized="1" xWindow="-8" yWindow="-8" windowWidth="1936" windowHeight="1056" tabRatio="544" activeSheetId="23"/>
    <customWorkbookView name="Светлана М. Максимович - Личное представление" guid="{F89A76AB-A521-41B4-9D50-91F3901937D6}" mergeInterval="0" personalView="1" xWindow="1" yWindow="6" windowWidth="1361" windowHeight="726" tabRatio="234" activeSheetId="1"/>
    <customWorkbookView name="Татьяна Алехно - Личное представление" guid="{3B6F4D1C-2930-48AB-9B0F-ADA5F4FF7D0C}" mergeInterval="0" personalView="1" maximized="1" xWindow="-8" yWindow="-8" windowWidth="1936" windowHeight="1056" tabRatio="233" activeSheetId="6"/>
    <customWorkbookView name="Диана Гурьева - Личное представление" guid="{E527C8D5-9B98-49B4-B380-73709A223618}" mergeInterval="0" personalView="1" maximized="1" xWindow="-8" yWindow="-8" windowWidth="1936" windowHeight="1056" tabRatio="233" activeSheetId="3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3" l="1"/>
  <c r="N23" i="3"/>
  <c r="N34" i="3"/>
  <c r="N54" i="3"/>
  <c r="N55" i="3"/>
  <c r="N66" i="3"/>
  <c r="N86" i="3"/>
  <c r="N87" i="3"/>
  <c r="N98" i="3"/>
  <c r="N118" i="3"/>
  <c r="N119" i="3"/>
  <c r="N130" i="3"/>
  <c r="N150" i="3"/>
  <c r="N151" i="3"/>
  <c r="N162" i="3"/>
  <c r="N182" i="3"/>
  <c r="N183" i="3"/>
  <c r="N194" i="3"/>
  <c r="N214" i="3"/>
  <c r="N215" i="3"/>
  <c r="N226" i="3"/>
  <c r="N234" i="3"/>
  <c r="N246" i="3"/>
  <c r="N247" i="3"/>
  <c r="N255" i="3"/>
  <c r="N262" i="3"/>
  <c r="N274" i="3"/>
  <c r="N282" i="3"/>
  <c r="N283" i="3"/>
  <c r="N290" i="3"/>
  <c r="N298" i="3"/>
  <c r="N310" i="3"/>
  <c r="N311" i="3"/>
  <c r="N319" i="3"/>
  <c r="N326" i="3"/>
  <c r="N338" i="3"/>
  <c r="N346" i="3"/>
  <c r="N347" i="3"/>
  <c r="N353" i="3"/>
  <c r="N357" i="3"/>
  <c r="N359" i="3"/>
  <c r="N369" i="3"/>
  <c r="N373" i="3"/>
  <c r="N375" i="3"/>
  <c r="N385" i="3"/>
  <c r="N389" i="3"/>
  <c r="N391" i="3"/>
  <c r="N401" i="3"/>
  <c r="N405" i="3"/>
  <c r="N407" i="3"/>
  <c r="N417" i="3"/>
  <c r="N421" i="3"/>
  <c r="N423" i="3"/>
  <c r="N433" i="3"/>
  <c r="N437" i="3"/>
  <c r="N438" i="3"/>
  <c r="N441" i="3"/>
  <c r="N442" i="3"/>
  <c r="N445" i="3"/>
  <c r="N446" i="3"/>
  <c r="N449" i="3"/>
  <c r="N450" i="3"/>
  <c r="N453" i="3"/>
  <c r="N454" i="3"/>
  <c r="N457" i="3"/>
  <c r="N458" i="3"/>
  <c r="N461" i="3"/>
  <c r="N462" i="3"/>
  <c r="N465" i="3"/>
  <c r="N466" i="3"/>
  <c r="N469" i="3"/>
  <c r="N470" i="3"/>
  <c r="N473" i="3"/>
  <c r="N474" i="3"/>
  <c r="N477" i="3"/>
  <c r="N478" i="3"/>
  <c r="N481" i="3"/>
  <c r="N482" i="3"/>
  <c r="N485" i="3"/>
  <c r="N486" i="3"/>
  <c r="N489" i="3"/>
  <c r="N490" i="3"/>
  <c r="N493" i="3"/>
  <c r="N494" i="3"/>
  <c r="N497" i="3"/>
  <c r="N498" i="3"/>
  <c r="N501" i="3"/>
  <c r="N502" i="3"/>
  <c r="N505" i="3"/>
  <c r="N506" i="3"/>
  <c r="N509" i="3"/>
  <c r="N510" i="3"/>
  <c r="N513" i="3"/>
  <c r="N514" i="3"/>
  <c r="N517" i="3"/>
  <c r="N518" i="3"/>
  <c r="N521" i="3"/>
  <c r="N522" i="3"/>
  <c r="N525" i="3"/>
  <c r="N526" i="3"/>
  <c r="N529" i="3"/>
  <c r="N530" i="3"/>
  <c r="N533" i="3"/>
  <c r="N534" i="3"/>
  <c r="N537" i="3"/>
  <c r="N538" i="3"/>
  <c r="N541" i="3"/>
  <c r="N542" i="3"/>
  <c r="N545" i="3"/>
  <c r="N546" i="3"/>
  <c r="N549" i="3"/>
  <c r="N550" i="3"/>
  <c r="N553" i="3"/>
  <c r="N554" i="3"/>
  <c r="N557" i="3"/>
  <c r="N558" i="3"/>
  <c r="N561" i="3"/>
  <c r="N562" i="3"/>
  <c r="N565" i="3"/>
  <c r="N566" i="3"/>
  <c r="N569" i="3"/>
  <c r="N570" i="3"/>
  <c r="N573" i="3"/>
  <c r="N574" i="3"/>
  <c r="N577" i="3"/>
  <c r="N578" i="3"/>
  <c r="N581" i="3"/>
  <c r="N582" i="3"/>
  <c r="N585" i="3"/>
  <c r="N586" i="3"/>
  <c r="N589" i="3"/>
  <c r="N590" i="3"/>
  <c r="N593" i="3"/>
  <c r="N594" i="3"/>
  <c r="N597" i="3"/>
  <c r="N598" i="3"/>
  <c r="N601" i="3"/>
  <c r="N602" i="3"/>
  <c r="N605" i="3"/>
  <c r="N606" i="3"/>
  <c r="N609" i="3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22" i="3"/>
  <c r="L23" i="3"/>
  <c r="L24" i="3"/>
  <c r="N24" i="3" s="1"/>
  <c r="L25" i="3"/>
  <c r="N25" i="3" s="1"/>
  <c r="L26" i="3"/>
  <c r="N26" i="3" s="1"/>
  <c r="L27" i="3"/>
  <c r="N27" i="3" s="1"/>
  <c r="L28" i="3"/>
  <c r="N28" i="3" s="1"/>
  <c r="L29" i="3"/>
  <c r="N29" i="3" s="1"/>
  <c r="L30" i="3"/>
  <c r="N30" i="3" s="1"/>
  <c r="L31" i="3"/>
  <c r="N31" i="3" s="1"/>
  <c r="L32" i="3"/>
  <c r="N32" i="3" s="1"/>
  <c r="L33" i="3"/>
  <c r="N33" i="3" s="1"/>
  <c r="L34" i="3"/>
  <c r="L35" i="3"/>
  <c r="N35" i="3" s="1"/>
  <c r="L36" i="3"/>
  <c r="N36" i="3" s="1"/>
  <c r="L37" i="3"/>
  <c r="N37" i="3" s="1"/>
  <c r="L38" i="3"/>
  <c r="N38" i="3" s="1"/>
  <c r="L39" i="3"/>
  <c r="N39" i="3" s="1"/>
  <c r="L40" i="3"/>
  <c r="N40" i="3" s="1"/>
  <c r="L41" i="3"/>
  <c r="N41" i="3" s="1"/>
  <c r="L42" i="3"/>
  <c r="N42" i="3" s="1"/>
  <c r="L43" i="3"/>
  <c r="N43" i="3" s="1"/>
  <c r="L44" i="3"/>
  <c r="N44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51" i="3"/>
  <c r="N51" i="3" s="1"/>
  <c r="L52" i="3"/>
  <c r="N52" i="3" s="1"/>
  <c r="L53" i="3"/>
  <c r="N53" i="3" s="1"/>
  <c r="L54" i="3"/>
  <c r="L55" i="3"/>
  <c r="L56" i="3"/>
  <c r="N56" i="3" s="1"/>
  <c r="L57" i="3"/>
  <c r="N57" i="3" s="1"/>
  <c r="L58" i="3"/>
  <c r="N58" i="3" s="1"/>
  <c r="L59" i="3"/>
  <c r="N59" i="3" s="1"/>
  <c r="L60" i="3"/>
  <c r="N60" i="3" s="1"/>
  <c r="L61" i="3"/>
  <c r="N61" i="3" s="1"/>
  <c r="L62" i="3"/>
  <c r="N62" i="3" s="1"/>
  <c r="L63" i="3"/>
  <c r="N63" i="3" s="1"/>
  <c r="L64" i="3"/>
  <c r="N64" i="3" s="1"/>
  <c r="L65" i="3"/>
  <c r="N65" i="3" s="1"/>
  <c r="L66" i="3"/>
  <c r="L67" i="3"/>
  <c r="N67" i="3" s="1"/>
  <c r="L68" i="3"/>
  <c r="N68" i="3" s="1"/>
  <c r="L69" i="3"/>
  <c r="N69" i="3" s="1"/>
  <c r="L70" i="3"/>
  <c r="N70" i="3" s="1"/>
  <c r="L71" i="3"/>
  <c r="N71" i="3" s="1"/>
  <c r="L72" i="3"/>
  <c r="N72" i="3" s="1"/>
  <c r="L73" i="3"/>
  <c r="N73" i="3" s="1"/>
  <c r="L74" i="3"/>
  <c r="N74" i="3" s="1"/>
  <c r="L75" i="3"/>
  <c r="N75" i="3" s="1"/>
  <c r="L76" i="3"/>
  <c r="N76" i="3" s="1"/>
  <c r="L77" i="3"/>
  <c r="N77" i="3" s="1"/>
  <c r="L78" i="3"/>
  <c r="N78" i="3" s="1"/>
  <c r="L79" i="3"/>
  <c r="N79" i="3" s="1"/>
  <c r="L80" i="3"/>
  <c r="N80" i="3" s="1"/>
  <c r="L81" i="3"/>
  <c r="N81" i="3" s="1"/>
  <c r="L82" i="3"/>
  <c r="N82" i="3" s="1"/>
  <c r="L83" i="3"/>
  <c r="N83" i="3" s="1"/>
  <c r="L84" i="3"/>
  <c r="N84" i="3" s="1"/>
  <c r="L85" i="3"/>
  <c r="N85" i="3" s="1"/>
  <c r="L86" i="3"/>
  <c r="L87" i="3"/>
  <c r="L88" i="3"/>
  <c r="N88" i="3" s="1"/>
  <c r="L89" i="3"/>
  <c r="N89" i="3" s="1"/>
  <c r="L90" i="3"/>
  <c r="N90" i="3" s="1"/>
  <c r="L91" i="3"/>
  <c r="N91" i="3" s="1"/>
  <c r="L92" i="3"/>
  <c r="N92" i="3" s="1"/>
  <c r="L93" i="3"/>
  <c r="N93" i="3" s="1"/>
  <c r="L94" i="3"/>
  <c r="N94" i="3" s="1"/>
  <c r="L95" i="3"/>
  <c r="N95" i="3" s="1"/>
  <c r="L96" i="3"/>
  <c r="N96" i="3" s="1"/>
  <c r="L97" i="3"/>
  <c r="N97" i="3" s="1"/>
  <c r="L98" i="3"/>
  <c r="L99" i="3"/>
  <c r="N99" i="3" s="1"/>
  <c r="L100" i="3"/>
  <c r="N100" i="3" s="1"/>
  <c r="L101" i="3"/>
  <c r="N101" i="3" s="1"/>
  <c r="L102" i="3"/>
  <c r="N102" i="3" s="1"/>
  <c r="L103" i="3"/>
  <c r="N103" i="3" s="1"/>
  <c r="L104" i="3"/>
  <c r="N104" i="3" s="1"/>
  <c r="L105" i="3"/>
  <c r="N105" i="3" s="1"/>
  <c r="L106" i="3"/>
  <c r="N106" i="3" s="1"/>
  <c r="L107" i="3"/>
  <c r="N107" i="3" s="1"/>
  <c r="L108" i="3"/>
  <c r="N108" i="3" s="1"/>
  <c r="L109" i="3"/>
  <c r="N109" i="3" s="1"/>
  <c r="L110" i="3"/>
  <c r="N110" i="3" s="1"/>
  <c r="L111" i="3"/>
  <c r="N111" i="3" s="1"/>
  <c r="L112" i="3"/>
  <c r="N112" i="3" s="1"/>
  <c r="L113" i="3"/>
  <c r="N113" i="3" s="1"/>
  <c r="L114" i="3"/>
  <c r="N114" i="3" s="1"/>
  <c r="L115" i="3"/>
  <c r="N115" i="3" s="1"/>
  <c r="L116" i="3"/>
  <c r="N116" i="3" s="1"/>
  <c r="L117" i="3"/>
  <c r="N117" i="3" s="1"/>
  <c r="L118" i="3"/>
  <c r="L119" i="3"/>
  <c r="L120" i="3"/>
  <c r="N120" i="3" s="1"/>
  <c r="L121" i="3"/>
  <c r="N121" i="3" s="1"/>
  <c r="L122" i="3"/>
  <c r="N122" i="3" s="1"/>
  <c r="L123" i="3"/>
  <c r="N123" i="3" s="1"/>
  <c r="L124" i="3"/>
  <c r="N124" i="3" s="1"/>
  <c r="L125" i="3"/>
  <c r="N125" i="3" s="1"/>
  <c r="L126" i="3"/>
  <c r="N126" i="3" s="1"/>
  <c r="L127" i="3"/>
  <c r="N127" i="3" s="1"/>
  <c r="L128" i="3"/>
  <c r="N128" i="3" s="1"/>
  <c r="L129" i="3"/>
  <c r="N129" i="3" s="1"/>
  <c r="L130" i="3"/>
  <c r="L131" i="3"/>
  <c r="N131" i="3" s="1"/>
  <c r="L132" i="3"/>
  <c r="N132" i="3" s="1"/>
  <c r="L133" i="3"/>
  <c r="N133" i="3" s="1"/>
  <c r="L134" i="3"/>
  <c r="N134" i="3" s="1"/>
  <c r="L135" i="3"/>
  <c r="N135" i="3" s="1"/>
  <c r="L136" i="3"/>
  <c r="N136" i="3" s="1"/>
  <c r="L137" i="3"/>
  <c r="N137" i="3" s="1"/>
  <c r="L138" i="3"/>
  <c r="N138" i="3" s="1"/>
  <c r="L139" i="3"/>
  <c r="N139" i="3" s="1"/>
  <c r="L140" i="3"/>
  <c r="N140" i="3" s="1"/>
  <c r="L141" i="3"/>
  <c r="N141" i="3" s="1"/>
  <c r="L142" i="3"/>
  <c r="N142" i="3" s="1"/>
  <c r="L143" i="3"/>
  <c r="N143" i="3" s="1"/>
  <c r="L144" i="3"/>
  <c r="N144" i="3" s="1"/>
  <c r="L145" i="3"/>
  <c r="N145" i="3" s="1"/>
  <c r="L146" i="3"/>
  <c r="N146" i="3" s="1"/>
  <c r="L147" i="3"/>
  <c r="N147" i="3" s="1"/>
  <c r="L148" i="3"/>
  <c r="N148" i="3" s="1"/>
  <c r="L149" i="3"/>
  <c r="N149" i="3" s="1"/>
  <c r="L150" i="3"/>
  <c r="L151" i="3"/>
  <c r="L152" i="3"/>
  <c r="N152" i="3" s="1"/>
  <c r="L153" i="3"/>
  <c r="N153" i="3" s="1"/>
  <c r="L154" i="3"/>
  <c r="N154" i="3" s="1"/>
  <c r="L155" i="3"/>
  <c r="N155" i="3" s="1"/>
  <c r="L156" i="3"/>
  <c r="N156" i="3" s="1"/>
  <c r="L157" i="3"/>
  <c r="N157" i="3" s="1"/>
  <c r="L158" i="3"/>
  <c r="N158" i="3" s="1"/>
  <c r="L159" i="3"/>
  <c r="N159" i="3" s="1"/>
  <c r="L160" i="3"/>
  <c r="N160" i="3" s="1"/>
  <c r="L161" i="3"/>
  <c r="N161" i="3" s="1"/>
  <c r="L162" i="3"/>
  <c r="L163" i="3"/>
  <c r="N163" i="3" s="1"/>
  <c r="L164" i="3"/>
  <c r="N164" i="3" s="1"/>
  <c r="L165" i="3"/>
  <c r="N165" i="3" s="1"/>
  <c r="L166" i="3"/>
  <c r="N166" i="3" s="1"/>
  <c r="L167" i="3"/>
  <c r="N167" i="3" s="1"/>
  <c r="L168" i="3"/>
  <c r="N168" i="3" s="1"/>
  <c r="L169" i="3"/>
  <c r="N169" i="3" s="1"/>
  <c r="L170" i="3"/>
  <c r="N170" i="3" s="1"/>
  <c r="L171" i="3"/>
  <c r="N171" i="3" s="1"/>
  <c r="L172" i="3"/>
  <c r="N172" i="3" s="1"/>
  <c r="L173" i="3"/>
  <c r="N173" i="3" s="1"/>
  <c r="L174" i="3"/>
  <c r="N174" i="3" s="1"/>
  <c r="L175" i="3"/>
  <c r="N175" i="3" s="1"/>
  <c r="L176" i="3"/>
  <c r="N176" i="3" s="1"/>
  <c r="L177" i="3"/>
  <c r="N177" i="3" s="1"/>
  <c r="L178" i="3"/>
  <c r="N178" i="3" s="1"/>
  <c r="L179" i="3"/>
  <c r="N179" i="3" s="1"/>
  <c r="L180" i="3"/>
  <c r="N180" i="3" s="1"/>
  <c r="L181" i="3"/>
  <c r="N181" i="3" s="1"/>
  <c r="L182" i="3"/>
  <c r="L183" i="3"/>
  <c r="L184" i="3"/>
  <c r="N184" i="3" s="1"/>
  <c r="L185" i="3"/>
  <c r="N185" i="3" s="1"/>
  <c r="L186" i="3"/>
  <c r="N186" i="3" s="1"/>
  <c r="L187" i="3"/>
  <c r="N187" i="3" s="1"/>
  <c r="L188" i="3"/>
  <c r="N188" i="3" s="1"/>
  <c r="L189" i="3"/>
  <c r="N189" i="3" s="1"/>
  <c r="L190" i="3"/>
  <c r="N190" i="3" s="1"/>
  <c r="L191" i="3"/>
  <c r="N191" i="3" s="1"/>
  <c r="L192" i="3"/>
  <c r="N192" i="3" s="1"/>
  <c r="L193" i="3"/>
  <c r="N193" i="3" s="1"/>
  <c r="L194" i="3"/>
  <c r="L195" i="3"/>
  <c r="N195" i="3" s="1"/>
  <c r="L196" i="3"/>
  <c r="N196" i="3" s="1"/>
  <c r="L197" i="3"/>
  <c r="N197" i="3" s="1"/>
  <c r="L198" i="3"/>
  <c r="N198" i="3" s="1"/>
  <c r="L199" i="3"/>
  <c r="N199" i="3" s="1"/>
  <c r="L200" i="3"/>
  <c r="N200" i="3" s="1"/>
  <c r="L201" i="3"/>
  <c r="N201" i="3" s="1"/>
  <c r="L202" i="3"/>
  <c r="N202" i="3" s="1"/>
  <c r="L203" i="3"/>
  <c r="N203" i="3" s="1"/>
  <c r="L204" i="3"/>
  <c r="N204" i="3" s="1"/>
  <c r="L205" i="3"/>
  <c r="N205" i="3" s="1"/>
  <c r="L206" i="3"/>
  <c r="N206" i="3" s="1"/>
  <c r="L207" i="3"/>
  <c r="N207" i="3" s="1"/>
  <c r="L208" i="3"/>
  <c r="N208" i="3" s="1"/>
  <c r="L209" i="3"/>
  <c r="N209" i="3" s="1"/>
  <c r="L210" i="3"/>
  <c r="N210" i="3" s="1"/>
  <c r="L211" i="3"/>
  <c r="N211" i="3" s="1"/>
  <c r="L212" i="3"/>
  <c r="N212" i="3" s="1"/>
  <c r="L213" i="3"/>
  <c r="N213" i="3" s="1"/>
  <c r="L214" i="3"/>
  <c r="L215" i="3"/>
  <c r="L216" i="3"/>
  <c r="N216" i="3" s="1"/>
  <c r="L217" i="3"/>
  <c r="N217" i="3" s="1"/>
  <c r="L218" i="3"/>
  <c r="N218" i="3" s="1"/>
  <c r="L219" i="3"/>
  <c r="N219" i="3" s="1"/>
  <c r="L220" i="3"/>
  <c r="N220" i="3" s="1"/>
  <c r="L221" i="3"/>
  <c r="N221" i="3" s="1"/>
  <c r="L222" i="3"/>
  <c r="N222" i="3" s="1"/>
  <c r="L223" i="3"/>
  <c r="N223" i="3" s="1"/>
  <c r="L224" i="3"/>
  <c r="N224" i="3" s="1"/>
  <c r="L225" i="3"/>
  <c r="N225" i="3" s="1"/>
  <c r="L226" i="3"/>
  <c r="L227" i="3"/>
  <c r="N227" i="3" s="1"/>
  <c r="L228" i="3"/>
  <c r="N228" i="3" s="1"/>
  <c r="L229" i="3"/>
  <c r="N229" i="3" s="1"/>
  <c r="L230" i="3"/>
  <c r="N230" i="3" s="1"/>
  <c r="L231" i="3"/>
  <c r="N231" i="3" s="1"/>
  <c r="L232" i="3"/>
  <c r="N232" i="3" s="1"/>
  <c r="L233" i="3"/>
  <c r="N233" i="3" s="1"/>
  <c r="L234" i="3"/>
  <c r="L235" i="3"/>
  <c r="N235" i="3" s="1"/>
  <c r="L236" i="3"/>
  <c r="N236" i="3" s="1"/>
  <c r="L237" i="3"/>
  <c r="N237" i="3" s="1"/>
  <c r="L238" i="3"/>
  <c r="N238" i="3" s="1"/>
  <c r="L239" i="3"/>
  <c r="N239" i="3" s="1"/>
  <c r="L240" i="3"/>
  <c r="N240" i="3" s="1"/>
  <c r="L241" i="3"/>
  <c r="N241" i="3" s="1"/>
  <c r="L242" i="3"/>
  <c r="N242" i="3" s="1"/>
  <c r="L243" i="3"/>
  <c r="N243" i="3" s="1"/>
  <c r="L244" i="3"/>
  <c r="N244" i="3" s="1"/>
  <c r="L245" i="3"/>
  <c r="N245" i="3" s="1"/>
  <c r="L246" i="3"/>
  <c r="L247" i="3"/>
  <c r="L248" i="3"/>
  <c r="N248" i="3" s="1"/>
  <c r="L249" i="3"/>
  <c r="N249" i="3" s="1"/>
  <c r="L250" i="3"/>
  <c r="N250" i="3" s="1"/>
  <c r="L251" i="3"/>
  <c r="N251" i="3" s="1"/>
  <c r="L252" i="3"/>
  <c r="N252" i="3" s="1"/>
  <c r="L253" i="3"/>
  <c r="N253" i="3" s="1"/>
  <c r="L254" i="3"/>
  <c r="N254" i="3" s="1"/>
  <c r="L255" i="3"/>
  <c r="L256" i="3"/>
  <c r="N256" i="3" s="1"/>
  <c r="L257" i="3"/>
  <c r="N257" i="3" s="1"/>
  <c r="L258" i="3"/>
  <c r="N258" i="3" s="1"/>
  <c r="L259" i="3"/>
  <c r="N259" i="3" s="1"/>
  <c r="L260" i="3"/>
  <c r="N260" i="3" s="1"/>
  <c r="L261" i="3"/>
  <c r="N261" i="3" s="1"/>
  <c r="L262" i="3"/>
  <c r="L263" i="3"/>
  <c r="N263" i="3" s="1"/>
  <c r="L264" i="3"/>
  <c r="N264" i="3" s="1"/>
  <c r="L265" i="3"/>
  <c r="N265" i="3" s="1"/>
  <c r="L266" i="3"/>
  <c r="N266" i="3" s="1"/>
  <c r="L267" i="3"/>
  <c r="N267" i="3" s="1"/>
  <c r="L268" i="3"/>
  <c r="N268" i="3" s="1"/>
  <c r="L269" i="3"/>
  <c r="N269" i="3" s="1"/>
  <c r="L270" i="3"/>
  <c r="N270" i="3" s="1"/>
  <c r="L271" i="3"/>
  <c r="N271" i="3" s="1"/>
  <c r="L272" i="3"/>
  <c r="N272" i="3" s="1"/>
  <c r="L273" i="3"/>
  <c r="N273" i="3" s="1"/>
  <c r="L274" i="3"/>
  <c r="L275" i="3"/>
  <c r="N275" i="3" s="1"/>
  <c r="L276" i="3"/>
  <c r="N276" i="3" s="1"/>
  <c r="L277" i="3"/>
  <c r="N277" i="3" s="1"/>
  <c r="L278" i="3"/>
  <c r="N278" i="3" s="1"/>
  <c r="L279" i="3"/>
  <c r="N279" i="3" s="1"/>
  <c r="L280" i="3"/>
  <c r="N280" i="3" s="1"/>
  <c r="L281" i="3"/>
  <c r="N281" i="3" s="1"/>
  <c r="L282" i="3"/>
  <c r="L283" i="3"/>
  <c r="L284" i="3"/>
  <c r="N284" i="3" s="1"/>
  <c r="L285" i="3"/>
  <c r="N285" i="3" s="1"/>
  <c r="L286" i="3"/>
  <c r="N286" i="3" s="1"/>
  <c r="L287" i="3"/>
  <c r="N287" i="3" s="1"/>
  <c r="L288" i="3"/>
  <c r="N288" i="3" s="1"/>
  <c r="L289" i="3"/>
  <c r="N289" i="3" s="1"/>
  <c r="L290" i="3"/>
  <c r="L291" i="3"/>
  <c r="N291" i="3" s="1"/>
  <c r="L292" i="3"/>
  <c r="N292" i="3" s="1"/>
  <c r="L293" i="3"/>
  <c r="N293" i="3" s="1"/>
  <c r="L294" i="3"/>
  <c r="N294" i="3" s="1"/>
  <c r="L295" i="3"/>
  <c r="N295" i="3" s="1"/>
  <c r="L296" i="3"/>
  <c r="N296" i="3" s="1"/>
  <c r="L297" i="3"/>
  <c r="N297" i="3" s="1"/>
  <c r="L298" i="3"/>
  <c r="L299" i="3"/>
  <c r="N299" i="3" s="1"/>
  <c r="L300" i="3"/>
  <c r="N300" i="3" s="1"/>
  <c r="L301" i="3"/>
  <c r="N301" i="3" s="1"/>
  <c r="L302" i="3"/>
  <c r="N302" i="3" s="1"/>
  <c r="L303" i="3"/>
  <c r="N303" i="3" s="1"/>
  <c r="L304" i="3"/>
  <c r="N304" i="3" s="1"/>
  <c r="L305" i="3"/>
  <c r="N305" i="3" s="1"/>
  <c r="L306" i="3"/>
  <c r="N306" i="3" s="1"/>
  <c r="L307" i="3"/>
  <c r="N307" i="3" s="1"/>
  <c r="L308" i="3"/>
  <c r="N308" i="3" s="1"/>
  <c r="L309" i="3"/>
  <c r="N309" i="3" s="1"/>
  <c r="L310" i="3"/>
  <c r="L311" i="3"/>
  <c r="L312" i="3"/>
  <c r="N312" i="3" s="1"/>
  <c r="L313" i="3"/>
  <c r="N313" i="3" s="1"/>
  <c r="L314" i="3"/>
  <c r="N314" i="3" s="1"/>
  <c r="L315" i="3"/>
  <c r="N315" i="3" s="1"/>
  <c r="L316" i="3"/>
  <c r="N316" i="3" s="1"/>
  <c r="L317" i="3"/>
  <c r="N317" i="3" s="1"/>
  <c r="L318" i="3"/>
  <c r="N318" i="3" s="1"/>
  <c r="L319" i="3"/>
  <c r="L320" i="3"/>
  <c r="N320" i="3" s="1"/>
  <c r="L321" i="3"/>
  <c r="N321" i="3" s="1"/>
  <c r="L322" i="3"/>
  <c r="N322" i="3" s="1"/>
  <c r="L323" i="3"/>
  <c r="N323" i="3" s="1"/>
  <c r="L324" i="3"/>
  <c r="N324" i="3" s="1"/>
  <c r="L325" i="3"/>
  <c r="N325" i="3" s="1"/>
  <c r="L326" i="3"/>
  <c r="L327" i="3"/>
  <c r="N327" i="3" s="1"/>
  <c r="L328" i="3"/>
  <c r="N328" i="3" s="1"/>
  <c r="L329" i="3"/>
  <c r="N329" i="3" s="1"/>
  <c r="L330" i="3"/>
  <c r="N330" i="3" s="1"/>
  <c r="L331" i="3"/>
  <c r="N331" i="3" s="1"/>
  <c r="L332" i="3"/>
  <c r="N332" i="3" s="1"/>
  <c r="L333" i="3"/>
  <c r="N333" i="3" s="1"/>
  <c r="L334" i="3"/>
  <c r="N334" i="3" s="1"/>
  <c r="L335" i="3"/>
  <c r="N335" i="3" s="1"/>
  <c r="L336" i="3"/>
  <c r="N336" i="3" s="1"/>
  <c r="L337" i="3"/>
  <c r="N337" i="3" s="1"/>
  <c r="L338" i="3"/>
  <c r="L339" i="3"/>
  <c r="N339" i="3" s="1"/>
  <c r="L340" i="3"/>
  <c r="N340" i="3" s="1"/>
  <c r="L341" i="3"/>
  <c r="N341" i="3" s="1"/>
  <c r="L342" i="3"/>
  <c r="N342" i="3" s="1"/>
  <c r="L343" i="3"/>
  <c r="N343" i="3" s="1"/>
  <c r="L344" i="3"/>
  <c r="N344" i="3" s="1"/>
  <c r="L345" i="3"/>
  <c r="N345" i="3" s="1"/>
  <c r="L346" i="3"/>
  <c r="L347" i="3"/>
  <c r="L348" i="3"/>
  <c r="N348" i="3" s="1"/>
  <c r="L349" i="3"/>
  <c r="N349" i="3" s="1"/>
  <c r="L350" i="3"/>
  <c r="N350" i="3" s="1"/>
  <c r="L351" i="3"/>
  <c r="N351" i="3" s="1"/>
  <c r="L352" i="3"/>
  <c r="N352" i="3" s="1"/>
  <c r="L353" i="3"/>
  <c r="L354" i="3"/>
  <c r="N354" i="3" s="1"/>
  <c r="L355" i="3"/>
  <c r="N355" i="3" s="1"/>
  <c r="L356" i="3"/>
  <c r="N356" i="3" s="1"/>
  <c r="L357" i="3"/>
  <c r="L358" i="3"/>
  <c r="N358" i="3" s="1"/>
  <c r="L359" i="3"/>
  <c r="L360" i="3"/>
  <c r="N360" i="3" s="1"/>
  <c r="L361" i="3"/>
  <c r="N361" i="3" s="1"/>
  <c r="L362" i="3"/>
  <c r="N362" i="3" s="1"/>
  <c r="L363" i="3"/>
  <c r="N363" i="3" s="1"/>
  <c r="L364" i="3"/>
  <c r="N364" i="3" s="1"/>
  <c r="L365" i="3"/>
  <c r="N365" i="3" s="1"/>
  <c r="L366" i="3"/>
  <c r="N366" i="3" s="1"/>
  <c r="L367" i="3"/>
  <c r="N367" i="3" s="1"/>
  <c r="L368" i="3"/>
  <c r="N368" i="3" s="1"/>
  <c r="L369" i="3"/>
  <c r="L370" i="3"/>
  <c r="N370" i="3" s="1"/>
  <c r="L371" i="3"/>
  <c r="N371" i="3" s="1"/>
  <c r="L372" i="3"/>
  <c r="N372" i="3" s="1"/>
  <c r="L373" i="3"/>
  <c r="L374" i="3"/>
  <c r="N374" i="3" s="1"/>
  <c r="L375" i="3"/>
  <c r="L376" i="3"/>
  <c r="N376" i="3" s="1"/>
  <c r="L377" i="3"/>
  <c r="N377" i="3" s="1"/>
  <c r="L378" i="3"/>
  <c r="N378" i="3" s="1"/>
  <c r="L379" i="3"/>
  <c r="N379" i="3" s="1"/>
  <c r="L380" i="3"/>
  <c r="N380" i="3" s="1"/>
  <c r="L381" i="3"/>
  <c r="N381" i="3" s="1"/>
  <c r="L382" i="3"/>
  <c r="N382" i="3" s="1"/>
  <c r="L383" i="3"/>
  <c r="N383" i="3" s="1"/>
  <c r="L384" i="3"/>
  <c r="N384" i="3" s="1"/>
  <c r="L385" i="3"/>
  <c r="L386" i="3"/>
  <c r="N386" i="3" s="1"/>
  <c r="L387" i="3"/>
  <c r="N387" i="3" s="1"/>
  <c r="L388" i="3"/>
  <c r="N388" i="3" s="1"/>
  <c r="L389" i="3"/>
  <c r="L390" i="3"/>
  <c r="N390" i="3" s="1"/>
  <c r="L391" i="3"/>
  <c r="L392" i="3"/>
  <c r="N392" i="3" s="1"/>
  <c r="L393" i="3"/>
  <c r="N393" i="3" s="1"/>
  <c r="L394" i="3"/>
  <c r="N394" i="3" s="1"/>
  <c r="L395" i="3"/>
  <c r="N395" i="3" s="1"/>
  <c r="L396" i="3"/>
  <c r="N396" i="3" s="1"/>
  <c r="L397" i="3"/>
  <c r="N397" i="3" s="1"/>
  <c r="L398" i="3"/>
  <c r="N398" i="3" s="1"/>
  <c r="L399" i="3"/>
  <c r="N399" i="3" s="1"/>
  <c r="L400" i="3"/>
  <c r="N400" i="3" s="1"/>
  <c r="L401" i="3"/>
  <c r="L402" i="3"/>
  <c r="N402" i="3" s="1"/>
  <c r="L403" i="3"/>
  <c r="N403" i="3" s="1"/>
  <c r="L404" i="3"/>
  <c r="N404" i="3" s="1"/>
  <c r="L405" i="3"/>
  <c r="L406" i="3"/>
  <c r="N406" i="3" s="1"/>
  <c r="L407" i="3"/>
  <c r="L408" i="3"/>
  <c r="N408" i="3" s="1"/>
  <c r="L409" i="3"/>
  <c r="N409" i="3" s="1"/>
  <c r="L410" i="3"/>
  <c r="N410" i="3" s="1"/>
  <c r="L411" i="3"/>
  <c r="N411" i="3" s="1"/>
  <c r="L412" i="3"/>
  <c r="N412" i="3" s="1"/>
  <c r="L413" i="3"/>
  <c r="N413" i="3" s="1"/>
  <c r="L414" i="3"/>
  <c r="N414" i="3" s="1"/>
  <c r="L415" i="3"/>
  <c r="N415" i="3" s="1"/>
  <c r="L416" i="3"/>
  <c r="N416" i="3" s="1"/>
  <c r="L417" i="3"/>
  <c r="L418" i="3"/>
  <c r="N418" i="3" s="1"/>
  <c r="L419" i="3"/>
  <c r="N419" i="3" s="1"/>
  <c r="L420" i="3"/>
  <c r="N420" i="3" s="1"/>
  <c r="L421" i="3"/>
  <c r="L422" i="3"/>
  <c r="N422" i="3" s="1"/>
  <c r="L423" i="3"/>
  <c r="L424" i="3"/>
  <c r="N424" i="3" s="1"/>
  <c r="L425" i="3"/>
  <c r="N425" i="3" s="1"/>
  <c r="L426" i="3"/>
  <c r="N426" i="3" s="1"/>
  <c r="L427" i="3"/>
  <c r="N427" i="3" s="1"/>
  <c r="L428" i="3"/>
  <c r="N428" i="3" s="1"/>
  <c r="L429" i="3"/>
  <c r="N429" i="3" s="1"/>
  <c r="L430" i="3"/>
  <c r="N430" i="3" s="1"/>
  <c r="L431" i="3"/>
  <c r="N431" i="3" s="1"/>
  <c r="L432" i="3"/>
  <c r="N432" i="3" s="1"/>
  <c r="L433" i="3"/>
  <c r="L434" i="3"/>
  <c r="N434" i="3" s="1"/>
  <c r="L435" i="3"/>
  <c r="N435" i="3" s="1"/>
  <c r="L436" i="3"/>
  <c r="N436" i="3" s="1"/>
  <c r="L437" i="3"/>
  <c r="L438" i="3"/>
  <c r="L439" i="3"/>
  <c r="N439" i="3" s="1"/>
  <c r="L440" i="3"/>
  <c r="N440" i="3" s="1"/>
  <c r="L441" i="3"/>
  <c r="L442" i="3"/>
  <c r="L443" i="3"/>
  <c r="N443" i="3" s="1"/>
  <c r="L444" i="3"/>
  <c r="N444" i="3" s="1"/>
  <c r="L445" i="3"/>
  <c r="L446" i="3"/>
  <c r="L447" i="3"/>
  <c r="N447" i="3" s="1"/>
  <c r="L448" i="3"/>
  <c r="N448" i="3" s="1"/>
  <c r="L449" i="3"/>
  <c r="L450" i="3"/>
  <c r="L451" i="3"/>
  <c r="N451" i="3" s="1"/>
  <c r="L452" i="3"/>
  <c r="N452" i="3" s="1"/>
  <c r="L453" i="3"/>
  <c r="L454" i="3"/>
  <c r="L455" i="3"/>
  <c r="N455" i="3" s="1"/>
  <c r="L456" i="3"/>
  <c r="N456" i="3" s="1"/>
  <c r="L457" i="3"/>
  <c r="L458" i="3"/>
  <c r="L459" i="3"/>
  <c r="N459" i="3" s="1"/>
  <c r="L460" i="3"/>
  <c r="N460" i="3" s="1"/>
  <c r="L461" i="3"/>
  <c r="L462" i="3"/>
  <c r="L463" i="3"/>
  <c r="N463" i="3" s="1"/>
  <c r="L464" i="3"/>
  <c r="N464" i="3" s="1"/>
  <c r="L465" i="3"/>
  <c r="L466" i="3"/>
  <c r="L467" i="3"/>
  <c r="N467" i="3" s="1"/>
  <c r="L468" i="3"/>
  <c r="N468" i="3" s="1"/>
  <c r="L469" i="3"/>
  <c r="L470" i="3"/>
  <c r="L471" i="3"/>
  <c r="N471" i="3" s="1"/>
  <c r="L472" i="3"/>
  <c r="N472" i="3" s="1"/>
  <c r="L473" i="3"/>
  <c r="L474" i="3"/>
  <c r="L475" i="3"/>
  <c r="N475" i="3" s="1"/>
  <c r="L476" i="3"/>
  <c r="N476" i="3" s="1"/>
  <c r="L477" i="3"/>
  <c r="L478" i="3"/>
  <c r="L479" i="3"/>
  <c r="N479" i="3" s="1"/>
  <c r="L480" i="3"/>
  <c r="N480" i="3" s="1"/>
  <c r="L481" i="3"/>
  <c r="L482" i="3"/>
  <c r="L483" i="3"/>
  <c r="N483" i="3" s="1"/>
  <c r="L484" i="3"/>
  <c r="N484" i="3" s="1"/>
  <c r="L485" i="3"/>
  <c r="L486" i="3"/>
  <c r="L487" i="3"/>
  <c r="N487" i="3" s="1"/>
  <c r="L488" i="3"/>
  <c r="N488" i="3" s="1"/>
  <c r="L489" i="3"/>
  <c r="L490" i="3"/>
  <c r="L491" i="3"/>
  <c r="N491" i="3" s="1"/>
  <c r="L492" i="3"/>
  <c r="N492" i="3" s="1"/>
  <c r="L493" i="3"/>
  <c r="L494" i="3"/>
  <c r="L495" i="3"/>
  <c r="N495" i="3" s="1"/>
  <c r="L496" i="3"/>
  <c r="N496" i="3" s="1"/>
  <c r="L497" i="3"/>
  <c r="L498" i="3"/>
  <c r="L499" i="3"/>
  <c r="N499" i="3" s="1"/>
  <c r="L500" i="3"/>
  <c r="N500" i="3" s="1"/>
  <c r="L501" i="3"/>
  <c r="L502" i="3"/>
  <c r="L503" i="3"/>
  <c r="N503" i="3" s="1"/>
  <c r="L504" i="3"/>
  <c r="N504" i="3" s="1"/>
  <c r="L505" i="3"/>
  <c r="L506" i="3"/>
  <c r="L507" i="3"/>
  <c r="N507" i="3" s="1"/>
  <c r="L508" i="3"/>
  <c r="N508" i="3" s="1"/>
  <c r="L509" i="3"/>
  <c r="L510" i="3"/>
  <c r="L511" i="3"/>
  <c r="N511" i="3" s="1"/>
  <c r="L512" i="3"/>
  <c r="N512" i="3" s="1"/>
  <c r="L513" i="3"/>
  <c r="L514" i="3"/>
  <c r="L515" i="3"/>
  <c r="N515" i="3" s="1"/>
  <c r="L516" i="3"/>
  <c r="N516" i="3" s="1"/>
  <c r="L517" i="3"/>
  <c r="L518" i="3"/>
  <c r="L519" i="3"/>
  <c r="N519" i="3" s="1"/>
  <c r="L520" i="3"/>
  <c r="N520" i="3" s="1"/>
  <c r="L521" i="3"/>
  <c r="L522" i="3"/>
  <c r="L523" i="3"/>
  <c r="N523" i="3" s="1"/>
  <c r="L524" i="3"/>
  <c r="N524" i="3" s="1"/>
  <c r="L525" i="3"/>
  <c r="L526" i="3"/>
  <c r="L527" i="3"/>
  <c r="N527" i="3" s="1"/>
  <c r="L528" i="3"/>
  <c r="N528" i="3" s="1"/>
  <c r="L529" i="3"/>
  <c r="L530" i="3"/>
  <c r="L531" i="3"/>
  <c r="N531" i="3" s="1"/>
  <c r="L532" i="3"/>
  <c r="N532" i="3" s="1"/>
  <c r="L533" i="3"/>
  <c r="L534" i="3"/>
  <c r="L535" i="3"/>
  <c r="N535" i="3" s="1"/>
  <c r="L536" i="3"/>
  <c r="N536" i="3" s="1"/>
  <c r="L537" i="3"/>
  <c r="L538" i="3"/>
  <c r="L539" i="3"/>
  <c r="N539" i="3" s="1"/>
  <c r="L540" i="3"/>
  <c r="N540" i="3" s="1"/>
  <c r="L541" i="3"/>
  <c r="L542" i="3"/>
  <c r="L543" i="3"/>
  <c r="N543" i="3" s="1"/>
  <c r="L544" i="3"/>
  <c r="N544" i="3" s="1"/>
  <c r="L545" i="3"/>
  <c r="L546" i="3"/>
  <c r="L547" i="3"/>
  <c r="N547" i="3" s="1"/>
  <c r="L548" i="3"/>
  <c r="N548" i="3" s="1"/>
  <c r="L549" i="3"/>
  <c r="L550" i="3"/>
  <c r="L551" i="3"/>
  <c r="N551" i="3" s="1"/>
  <c r="L552" i="3"/>
  <c r="N552" i="3" s="1"/>
  <c r="L553" i="3"/>
  <c r="L554" i="3"/>
  <c r="L555" i="3"/>
  <c r="N555" i="3" s="1"/>
  <c r="L556" i="3"/>
  <c r="N556" i="3" s="1"/>
  <c r="L557" i="3"/>
  <c r="L558" i="3"/>
  <c r="L559" i="3"/>
  <c r="N559" i="3" s="1"/>
  <c r="L560" i="3"/>
  <c r="N560" i="3" s="1"/>
  <c r="L561" i="3"/>
  <c r="L562" i="3"/>
  <c r="L563" i="3"/>
  <c r="N563" i="3" s="1"/>
  <c r="L564" i="3"/>
  <c r="N564" i="3" s="1"/>
  <c r="L565" i="3"/>
  <c r="L566" i="3"/>
  <c r="L567" i="3"/>
  <c r="N567" i="3" s="1"/>
  <c r="L568" i="3"/>
  <c r="N568" i="3" s="1"/>
  <c r="L569" i="3"/>
  <c r="L570" i="3"/>
  <c r="L571" i="3"/>
  <c r="N571" i="3" s="1"/>
  <c r="L572" i="3"/>
  <c r="N572" i="3" s="1"/>
  <c r="L573" i="3"/>
  <c r="L574" i="3"/>
  <c r="L575" i="3"/>
  <c r="N575" i="3" s="1"/>
  <c r="L576" i="3"/>
  <c r="N576" i="3" s="1"/>
  <c r="L577" i="3"/>
  <c r="L578" i="3"/>
  <c r="L579" i="3"/>
  <c r="N579" i="3" s="1"/>
  <c r="L580" i="3"/>
  <c r="N580" i="3" s="1"/>
  <c r="L581" i="3"/>
  <c r="L582" i="3"/>
  <c r="L583" i="3"/>
  <c r="N583" i="3" s="1"/>
  <c r="L584" i="3"/>
  <c r="N584" i="3" s="1"/>
  <c r="L585" i="3"/>
  <c r="L586" i="3"/>
  <c r="L587" i="3"/>
  <c r="N587" i="3" s="1"/>
  <c r="L588" i="3"/>
  <c r="N588" i="3" s="1"/>
  <c r="L589" i="3"/>
  <c r="L590" i="3"/>
  <c r="L591" i="3"/>
  <c r="N591" i="3" s="1"/>
  <c r="L592" i="3"/>
  <c r="N592" i="3" s="1"/>
  <c r="L593" i="3"/>
  <c r="L594" i="3"/>
  <c r="L595" i="3"/>
  <c r="N595" i="3" s="1"/>
  <c r="L596" i="3"/>
  <c r="N596" i="3" s="1"/>
  <c r="L597" i="3"/>
  <c r="L598" i="3"/>
  <c r="L599" i="3"/>
  <c r="N599" i="3" s="1"/>
  <c r="L600" i="3"/>
  <c r="N600" i="3" s="1"/>
  <c r="L601" i="3"/>
  <c r="L602" i="3"/>
  <c r="L603" i="3"/>
  <c r="N603" i="3" s="1"/>
  <c r="L604" i="3"/>
  <c r="N604" i="3" s="1"/>
  <c r="L605" i="3"/>
  <c r="L606" i="3"/>
  <c r="L607" i="3"/>
  <c r="N607" i="3" s="1"/>
  <c r="L608" i="3"/>
  <c r="N608" i="3" s="1"/>
  <c r="L609" i="3"/>
  <c r="A66" i="3" l="1"/>
  <c r="A67" i="3" s="1"/>
  <c r="A68" i="3" s="1"/>
  <c r="A69" i="3" s="1"/>
  <c r="A70" i="3" s="1"/>
  <c r="A71" i="3" s="1"/>
  <c r="A72" i="3" s="1"/>
  <c r="C62" i="1" l="1"/>
  <c r="E408" i="22" l="1"/>
  <c r="E405" i="22"/>
  <c r="E301" i="22"/>
  <c r="E300" i="22"/>
  <c r="C295" i="22"/>
  <c r="E236" i="22"/>
  <c r="E235" i="22"/>
  <c r="E220" i="22"/>
  <c r="E206" i="22"/>
  <c r="E177" i="22"/>
  <c r="E170" i="22"/>
  <c r="E165" i="22"/>
  <c r="E161" i="22"/>
  <c r="E149" i="22"/>
  <c r="E140" i="22"/>
  <c r="E131" i="22"/>
  <c r="E100" i="22"/>
  <c r="E72" i="22"/>
  <c r="E56" i="22"/>
  <c r="E55" i="22"/>
  <c r="E53" i="22"/>
  <c r="C51" i="22"/>
  <c r="E51" i="22" s="1"/>
  <c r="E49" i="22"/>
  <c r="C48" i="22"/>
  <c r="E48" i="22" s="1"/>
  <c r="E47" i="22"/>
  <c r="E46" i="22"/>
  <c r="E45" i="22"/>
  <c r="C44" i="22"/>
  <c r="E41" i="22"/>
  <c r="E40" i="22"/>
  <c r="E32" i="22"/>
  <c r="E26" i="22"/>
  <c r="E25" i="22"/>
  <c r="E24" i="22"/>
  <c r="E23" i="22"/>
  <c r="E18" i="22"/>
  <c r="E17" i="22"/>
  <c r="E15" i="22"/>
  <c r="C9" i="22"/>
  <c r="E392" i="22" l="1"/>
  <c r="E393" i="22" s="1"/>
  <c r="E207" i="22"/>
  <c r="E128" i="22"/>
  <c r="E407" i="22" l="1"/>
  <c r="F122" i="1" l="1"/>
  <c r="F605" i="1" l="1"/>
  <c r="F66" i="1" l="1"/>
  <c r="F61" i="1"/>
  <c r="F55" i="1"/>
  <c r="F54" i="1"/>
  <c r="F477" i="1" l="1"/>
  <c r="C64" i="1"/>
  <c r="F64" i="1" s="1"/>
  <c r="F73" i="1"/>
  <c r="F93" i="1" l="1"/>
  <c r="F382" i="1" l="1"/>
  <c r="F245" i="1" l="1"/>
  <c r="F219" i="1"/>
  <c r="F210" i="1"/>
  <c r="F201" i="1"/>
  <c r="F253" i="1" l="1"/>
  <c r="F63" i="1" l="1"/>
  <c r="F62" i="1"/>
  <c r="F33" i="1"/>
  <c r="F32" i="1"/>
  <c r="F31" i="1"/>
  <c r="F30" i="1"/>
  <c r="F24" i="1"/>
  <c r="F22" i="1"/>
  <c r="F42" i="1"/>
  <c r="F20" i="1"/>
  <c r="F352" i="1" l="1"/>
  <c r="F198" i="1"/>
  <c r="C465" i="1"/>
  <c r="C11" i="1"/>
  <c r="F339" i="1" l="1"/>
  <c r="F592" i="1"/>
  <c r="F593" i="1" s="1"/>
  <c r="F608" i="1" l="1"/>
  <c r="F607" i="1"/>
</calcChain>
</file>

<file path=xl/sharedStrings.xml><?xml version="1.0" encoding="utf-8"?>
<sst xmlns="http://schemas.openxmlformats.org/spreadsheetml/2006/main" count="7806" uniqueCount="3759">
  <si>
    <t>Канюли для подключения контура физиологического искусственного кровообращения и кардиопротекции</t>
  </si>
  <si>
    <t>2.4</t>
  </si>
  <si>
    <t>2.9</t>
  </si>
  <si>
    <t>Кольца укрепляющие большие</t>
  </si>
  <si>
    <t>2.1.4</t>
  </si>
  <si>
    <t>Эндопротезы коленного сустава первичные</t>
  </si>
  <si>
    <t>Эндопротезы коленного сустава ревизионные</t>
  </si>
  <si>
    <t>Эндопротезы тазобедренного сустава цементные</t>
  </si>
  <si>
    <t>Эндопротезы тазобедренного сустава ревизионные</t>
  </si>
  <si>
    <t>7.1</t>
  </si>
  <si>
    <t>№ п/п</t>
  </si>
  <si>
    <t>ИТОГО ПО РАЗДЕЛУ ИЗДЕЛИЯ МЕДИЦИНСКОГО НАЗНАЧЕНИЯ:</t>
  </si>
  <si>
    <t>Кол-во</t>
  </si>
  <si>
    <t>Республиканские учреждения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</si>
  <si>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</si>
  <si>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</si>
  <si>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</si>
  <si>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</si>
  <si>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</si>
  <si>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</si>
  <si>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1. Медицинская техника</t>
  </si>
  <si>
    <t>ИТОГО по подпрограмме:</t>
  </si>
  <si>
    <t>I. Государственная программа "Здоровье народа и демографическая безопасность Республики Беларусь" на 2016 - 2020 годы</t>
  </si>
  <si>
    <t>*</t>
  </si>
  <si>
    <t>**</t>
  </si>
  <si>
    <t>Примечание</t>
  </si>
  <si>
    <t>Аппарат рентгеновский ангиографический</t>
  </si>
  <si>
    <t>Рентгеновский компьютерный томограф</t>
  </si>
  <si>
    <t>Раствор консервирующий для перфузии, хранения          и          транспортировки трансплантатов  печени,  поджелудочной железы   и  почек   и   используемый   в трансплантации органов и тканей</t>
  </si>
  <si>
    <t>Реагенты и расходные материалы для микробиологических исследований</t>
  </si>
  <si>
    <t>Сеты для афереза стволовых клеток крови к сепаратору модели «Spectra Optia»</t>
  </si>
  <si>
    <t>Реагенты и расходные материалы для молекулярно-генетической (ПЦР), цитогенетических (FISH) исследований клеток</t>
  </si>
  <si>
    <t>Аппарат флюрографический цифровой</t>
  </si>
  <si>
    <t>Тромбоэластограф</t>
  </si>
  <si>
    <t>г.Минск</t>
  </si>
  <si>
    <t>Катетеры ангиографические для детской кардиохирургии</t>
  </si>
  <si>
    <t>Проводники ангиографические для детской кардиохирургии</t>
  </si>
  <si>
    <t>Катетеры баллонные для вальвулопластики для детской кардиохирургии</t>
  </si>
  <si>
    <t>Набор реагентов для ИФА диагностики вирусного гепатита В (HBsAg) методом ИХЛ в сыворотке крови доноров</t>
  </si>
  <si>
    <t>Набор для выявления суммарных антител к возбудителю сифилиса классов IgG, IgM, IgA методом ИХЛ в сыворотке крови доноров</t>
  </si>
  <si>
    <t>Микропроводники гидрофильные церебральные</t>
  </si>
  <si>
    <t>Катетеры баллонные каротидные</t>
  </si>
  <si>
    <t>Эндопротезы среднего уха</t>
  </si>
  <si>
    <t>Системы имплантации среднего уха воздушной проводимости</t>
  </si>
  <si>
    <t>Стапедопротезы</t>
  </si>
  <si>
    <t>Трубочки для дренажа и аэрации барабанной полости</t>
  </si>
  <si>
    <t>Трубки эндотрахеальные Т-образные</t>
  </si>
  <si>
    <t>Трубки трахеотомические двухпросветные пластиковые</t>
  </si>
  <si>
    <t>РНПЦ оториноларингологии (2850)</t>
  </si>
  <si>
    <t>РНПЦ оториноларингологии (1650)</t>
  </si>
  <si>
    <t>Монопрайм ПЦР: ВГС</t>
  </si>
  <si>
    <t>Монопрайм ПЦР: ВГВ</t>
  </si>
  <si>
    <t>Магистраль кровопроводящая: артериальная типа МА-120</t>
  </si>
  <si>
    <t>Магистраль кровопроводящая: венозная типа МB-120</t>
  </si>
  <si>
    <t>Игла диализная: артериальная 15 G</t>
  </si>
  <si>
    <t>Игла диализная: венозная 15 G</t>
  </si>
  <si>
    <t xml:space="preserve">Игла диализная: для одноигольного диализа типа 16 G </t>
  </si>
  <si>
    <t xml:space="preserve">Игла диализная: артериальная 16 G </t>
  </si>
  <si>
    <t>Игла диализная: артериальная 17 G</t>
  </si>
  <si>
    <t>Игла диализная: венозная 16 G</t>
  </si>
  <si>
    <t>Игла диализная: венозная 17 G</t>
  </si>
  <si>
    <t>Тест-системы для ПЦР для диагностики туберкулеза (Хайн-тест) Набор диагн.GenoType MTBDplus набор на 96 исследований</t>
  </si>
  <si>
    <t xml:space="preserve"> ПОДПРОГРАММА 1 "СЕМЬЯ И ДЕТСТВО"</t>
  </si>
  <si>
    <t xml:space="preserve"> ПОДПРОГРАММА 2 "ПРОФИЛАКТИКА И КОНТРОЛЬ НЕИНФЕКЦИОННЫХ ЗАБОЛЕВАНИЙ"</t>
  </si>
  <si>
    <t>ПОДПРОГРАММА 4 "ТУБЕРКУЛЕЗ"</t>
  </si>
  <si>
    <t>2.2</t>
  </si>
  <si>
    <t>нет в программе на 2020 год</t>
  </si>
  <si>
    <t>4.1</t>
  </si>
  <si>
    <t>4.2</t>
  </si>
  <si>
    <t>РНПЦ пульмонологии и фтизиатрии п.66</t>
  </si>
  <si>
    <t>Наружные части систем кохлеарной имплантации (речевой процессор)</t>
  </si>
  <si>
    <t>Раствор консервирующий для перфузии, хранения и транспортировки трансплантатов  поджелудочной железы и почек и используемый в трансплантации органов и тканей</t>
  </si>
  <si>
    <t>Расходные материалы для системы инактивации Mirasol патогенов в тромбоцитах</t>
  </si>
  <si>
    <t>Расходные материалы для системы инактивации Mirasol патогенов в плазме</t>
  </si>
  <si>
    <t>Томограф компьютерный</t>
  </si>
  <si>
    <t>Помпы инсулиновые</t>
  </si>
  <si>
    <t>4.3</t>
  </si>
  <si>
    <t xml:space="preserve"> Микроскоп лабораторный</t>
  </si>
  <si>
    <t>Катетер коронарный направляющий</t>
  </si>
  <si>
    <t>1.2</t>
  </si>
  <si>
    <t>ИТОГО</t>
  </si>
  <si>
    <t>Система функциональной диагностики ЖКТ</t>
  </si>
  <si>
    <t>Компексный план мероприятий по развитию Пинского района</t>
  </si>
  <si>
    <t xml:space="preserve">Подпрограмма 7 "Обеспечение функционирования системы здравоохранения Республики Беларусь". </t>
  </si>
  <si>
    <t xml:space="preserve"> УЗИ-аппарат</t>
  </si>
  <si>
    <t>Дооснащение перинатальных центров, "Мать и дитя"</t>
  </si>
  <si>
    <t>Аппарат маммографический</t>
  </si>
  <si>
    <t>Ответственный за разработку заявки</t>
  </si>
  <si>
    <t>Инкубатор CO2 мультигазовый для выращивания эмбрионов при экстракорпоральном оплодотворении в эмбриологической лаборатории ВРТ</t>
  </si>
  <si>
    <t>инвертированный микроскоп</t>
  </si>
  <si>
    <t>Микроманипуляторы и инжекторы</t>
  </si>
  <si>
    <t>Лазерная установка для хэтчинга и биопсии трофэктодермы эмбриона</t>
  </si>
  <si>
    <t>Антивибрационный стол для установки ИКСИ при экстракорпоральном оплодотворении в эмбриологической лаборатории ВРТ</t>
  </si>
  <si>
    <t>Одноместная рабочая станция со встроенным стереомикроскопом для эмбриологической лаборатории</t>
  </si>
  <si>
    <t>Дозатор шприцевой</t>
  </si>
  <si>
    <t>Наркозно-дыхательный аппарат с базовыми функциями для ОЗ РБ</t>
  </si>
  <si>
    <t>Дефибриллятор</t>
  </si>
  <si>
    <t>Ультразвуковой аппарат высокого класса для акушерских и гинекологических исследований</t>
  </si>
  <si>
    <t>Криохранилища (типа сосуды Дюара) для замороженных эмбрионов</t>
  </si>
  <si>
    <t>Криохранилища (типа сосуды Дюара) для замороженных сперматозоидов</t>
  </si>
  <si>
    <t xml:space="preserve">Сосуд Дюара транспортный </t>
  </si>
  <si>
    <t>Дополнительные принадлежности для криохранилищ</t>
  </si>
  <si>
    <t>Миниинкубаторы настольные для эмбриологической лаборатории ВРТ</t>
  </si>
  <si>
    <t>Аппарат ивл неонатальный высокого класса с принадлежностями на тележке</t>
  </si>
  <si>
    <t xml:space="preserve">Аппарат для неинвазивной респираторной поддержки с принадлежностями на мобильном вертикальном штативе </t>
  </si>
  <si>
    <t>Аппарат для проведения неинвазивной респираторной поддержки новорожденных с креплением на рельс</t>
  </si>
  <si>
    <t>Инкубатор для новорожденных высокого класса с аксессуарами</t>
  </si>
  <si>
    <t>Система подготовки ультрачистой воды реагентного качества</t>
  </si>
  <si>
    <t>22</t>
  </si>
  <si>
    <t>23</t>
  </si>
  <si>
    <t>24</t>
  </si>
  <si>
    <t>25</t>
  </si>
  <si>
    <t>26</t>
  </si>
  <si>
    <t>26.1</t>
  </si>
  <si>
    <t>26.2</t>
  </si>
  <si>
    <t>26.3</t>
  </si>
  <si>
    <t>26.4</t>
  </si>
  <si>
    <t>26.5</t>
  </si>
  <si>
    <t>26.6</t>
  </si>
  <si>
    <t>26.9</t>
  </si>
  <si>
    <t>26.10</t>
  </si>
  <si>
    <t>26.11</t>
  </si>
  <si>
    <t>26.12</t>
  </si>
  <si>
    <t xml:space="preserve">Аппарат цифровой рентгенографии, мобильный </t>
  </si>
  <si>
    <t>Магнитнорезонансный томограф</t>
  </si>
  <si>
    <t>Оборудование вспомогательного кровообращения центрифужного типа</t>
  </si>
  <si>
    <t>Стойка артроскопическая</t>
  </si>
  <si>
    <t>артроскопический комплекс для выполнения высокотехнологических оперативных вмешательств</t>
  </si>
  <si>
    <t xml:space="preserve">Генератор для артроскопического комплекса </t>
  </si>
  <si>
    <t>РНПЦ ДХ</t>
  </si>
  <si>
    <t>Аппарат короткофокусной рентгентерапии</t>
  </si>
  <si>
    <t>Наркозно-дыхательные аппараты с расширенными функциями</t>
  </si>
  <si>
    <t>Наркозно-дыхательные аппараты с высокотехнологическими функциями</t>
  </si>
  <si>
    <t>Аппарат ИВЛ  с высокотехнологическими функциями</t>
  </si>
  <si>
    <t>Тонометр бесконтактный</t>
  </si>
  <si>
    <t>Могилевская ОБ</t>
  </si>
  <si>
    <t>ГК БСМП; 2 ГКБ</t>
  </si>
  <si>
    <t>БрестОДБ, ГКБ№4 Гродно; Полоцк;  МККДЦп.40.1</t>
  </si>
  <si>
    <t>Однофотонный эмиссионный томограф</t>
  </si>
  <si>
    <t>Гродно ОКБ, МогилевОД, БрестОД</t>
  </si>
  <si>
    <t>3.1</t>
  </si>
  <si>
    <t>3.2</t>
  </si>
  <si>
    <t>3.3</t>
  </si>
  <si>
    <t>РНПЦ ОМР</t>
  </si>
  <si>
    <t>4.5</t>
  </si>
  <si>
    <t>Эндоскопическая стойка с двумя видеогастроскопами</t>
  </si>
  <si>
    <t>Вилейка ОД</t>
  </si>
  <si>
    <t>4.6.</t>
  </si>
  <si>
    <t>Лазерный хирургический аппарат</t>
  </si>
  <si>
    <t>Шейвер-бор для оториноларингологии</t>
  </si>
  <si>
    <t>Могилев ОД</t>
  </si>
  <si>
    <t>Аппарат лазерный внутригортанный</t>
  </si>
  <si>
    <t>Центрифуги лабораторные</t>
  </si>
  <si>
    <t>Аппарат для окрашивания мазков</t>
  </si>
  <si>
    <t>Операционный бестеневой потолочный светодиодный светильник</t>
  </si>
  <si>
    <t>РНПЦ К</t>
  </si>
  <si>
    <t>Автоматические инъекторы для МРТ</t>
  </si>
  <si>
    <t>Автоматические инъекторы для ангиографов</t>
  </si>
  <si>
    <t>ВОП</t>
  </si>
  <si>
    <t>Молодечно, Борисов, Бобруйск СМП . Могилев ОБ</t>
  </si>
  <si>
    <t>Мозырь, ГродноОКБ, Новополоцк</t>
  </si>
  <si>
    <t xml:space="preserve">Литотриптор </t>
  </si>
  <si>
    <t>Система нейронавигации</t>
  </si>
  <si>
    <t>Видеостойка с набором эндоскопов, инструментария и электрохирургическим блоком</t>
  </si>
  <si>
    <t>Лампа щелевая скрининговая</t>
  </si>
  <si>
    <t>Цистоскопы педиатрические</t>
  </si>
  <si>
    <t>РНПЦ ТО</t>
  </si>
  <si>
    <t>4.17.1</t>
  </si>
  <si>
    <t>4.17.2</t>
  </si>
  <si>
    <t>Med-El для детского возраста</t>
  </si>
  <si>
    <t>Cohlear для детского возраста</t>
  </si>
  <si>
    <t>Герасименко М.А.</t>
  </si>
  <si>
    <t>Система реанимационная открытая для новорожденных в критическом состоянии с аксессуарами</t>
  </si>
  <si>
    <t>Аппарат для узи высокого(экспертного) класса</t>
  </si>
  <si>
    <t>Аппарат для узи среднего класса мобильный</t>
  </si>
  <si>
    <t>Инкубатор для новорожденных высокого класса,трансформирующийся в открытую реанимационную систему, с аксессуарами</t>
  </si>
  <si>
    <t>4.18</t>
  </si>
  <si>
    <t>Лапароскопическая стойка</t>
  </si>
  <si>
    <t>Ангиограф</t>
  </si>
  <si>
    <t>п.3.2.</t>
  </si>
  <si>
    <t xml:space="preserve"> РНПЦ Кардиология; п.37.9</t>
  </si>
  <si>
    <t>РНПЦ Кардиология; п.37.9</t>
  </si>
  <si>
    <t>Поликлиника №17</t>
  </si>
  <si>
    <t>п.40.3</t>
  </si>
  <si>
    <t>Барановичи п-ка №4, Гомель м-н№17</t>
  </si>
  <si>
    <t>4.19</t>
  </si>
  <si>
    <t>Аппарат рентгеновский передвижной</t>
  </si>
  <si>
    <t>Пинск ОД</t>
  </si>
  <si>
    <t>1</t>
  </si>
  <si>
    <t>Оториноларингология</t>
  </si>
  <si>
    <t>Нефрология</t>
  </si>
  <si>
    <t>Диализатор низкопоточный с площадью мембраны 1,2-1,4 м2</t>
  </si>
  <si>
    <t>Диализатор низкопоточный с площадью мембраны 1,5-1,7 м2</t>
  </si>
  <si>
    <t xml:space="preserve">Диализатор низкопоточный с площадью мембраны 1,8-1,9 м2 </t>
  </si>
  <si>
    <t>Диализатор высокопоточный с площадью мембраны 0,9-1,1 м2</t>
  </si>
  <si>
    <t xml:space="preserve">Диализатор высокопоточный с площадью мембраны 1,2-1,4 м2 </t>
  </si>
  <si>
    <t>Диализатор высокопоточный с площадью мембраны 0,5-0,7 м2</t>
  </si>
  <si>
    <t xml:space="preserve">Диализатор высокопоточный с площадью мембраны 1,6-1,8 м2 </t>
  </si>
  <si>
    <t xml:space="preserve">Диализатор высокопоточный с площадью мембраны 1,9-2,2 м2 </t>
  </si>
  <si>
    <t>Диализатор высокопоточный с площадью мембраны 0,2-0,4 м2</t>
  </si>
  <si>
    <t>3.6</t>
  </si>
  <si>
    <t>3.4</t>
  </si>
  <si>
    <t>3.5</t>
  </si>
  <si>
    <t>3.7</t>
  </si>
  <si>
    <t>Трансфузиология</t>
  </si>
  <si>
    <t xml:space="preserve">строенная система полимерных контейнеров со встроенным лейкоцитарным фильтром </t>
  </si>
  <si>
    <t>4.4</t>
  </si>
  <si>
    <t>4.6</t>
  </si>
  <si>
    <t>раствор глицерола для глицеролизации и замораживания эритроцитов</t>
  </si>
  <si>
    <t xml:space="preserve">раствор SAGM </t>
  </si>
  <si>
    <t xml:space="preserve"> контейнер одинарный пустой</t>
  </si>
  <si>
    <t xml:space="preserve"> контейнер одинарный пустой для глубокой заморозки долгосрочного хранения эритроцитов при температуре -86 - -65ºС</t>
  </si>
  <si>
    <t>пластины для стерильного соединения трубок полимерных контейнеров</t>
  </si>
  <si>
    <t xml:space="preserve">Набор реагентов для одновременного вывления антител к вирусу иммунодефицита человека типов 1 и 2 методом ИХЛ </t>
  </si>
  <si>
    <t>набор для глицеролизации эритроцитов</t>
  </si>
  <si>
    <t>набор для деглицеролизации и промывания эритроцитов</t>
  </si>
  <si>
    <t>раствор для деглицеролизации</t>
  </si>
  <si>
    <t>раствор промывочный</t>
  </si>
  <si>
    <t>4.7.</t>
  </si>
  <si>
    <t>5.1</t>
  </si>
  <si>
    <t>5.2</t>
  </si>
  <si>
    <t>5.3</t>
  </si>
  <si>
    <t>5.4</t>
  </si>
  <si>
    <t>5.5</t>
  </si>
  <si>
    <t>5.6</t>
  </si>
  <si>
    <t>5.7</t>
  </si>
  <si>
    <t>5.8</t>
  </si>
  <si>
    <t>5.13</t>
  </si>
  <si>
    <t>9.1</t>
  </si>
  <si>
    <t>9.2</t>
  </si>
  <si>
    <t>9.3</t>
  </si>
  <si>
    <t>Катетер направляющий с баллоном на кончике</t>
  </si>
  <si>
    <t>Нейрохирургия</t>
  </si>
  <si>
    <t>Системы ликворошунтирующие клапанные и их комплектующие для лечения детей в возрасте старше 5 лет</t>
  </si>
  <si>
    <t>Системы ликворошунтирующие клапанные программируемые и их комплектующие для лечения гидроцефалии у детей (импрегнированные антибиотиком)</t>
  </si>
  <si>
    <t>Системы ликворошунтирующие клапанные программируемые и их комплектующие для лечения гидроцефалии у детей</t>
  </si>
  <si>
    <t>Системы ликворошунтирующие клапанные программируемые и их комплектующие для лечения гидроцефалии у взрослых</t>
  </si>
  <si>
    <t>Системы ликворошунтирующие клапанные и их комплектующие (люмбо-перитонеальный шунт для лечения сообщающихся форм гидроцефалии у детей и взрослых)</t>
  </si>
  <si>
    <t>Нейростимулятор для хронической противоболевой стимуляции спинного мозга (SCS) перезаряжаемый с набором комплектующих и расходных деталей</t>
  </si>
  <si>
    <t>Ориентировочная стоимость единицы, руб.*</t>
  </si>
  <si>
    <t>2.8.3</t>
  </si>
  <si>
    <t xml:space="preserve"> не является ориентировочной стоимостью закупки, подлежит уточнению после разработки функциональных, технических, качественных и эксплуатационных показателей (характеристик) предмета государственной закупки
</t>
  </si>
  <si>
    <t>Наименование*</t>
  </si>
  <si>
    <t>Сумма в руб.**</t>
  </si>
  <si>
    <t xml:space="preserve"> подлежит уточнению после разработки функциональных, технических, качественных и эксплуатационных показателей (характеристик) предмета государственной закупки и разделения на лоты</t>
  </si>
  <si>
    <t>1.1</t>
  </si>
  <si>
    <t>8.1</t>
  </si>
  <si>
    <t>8.4</t>
  </si>
  <si>
    <t>8.5</t>
  </si>
  <si>
    <t>8.6</t>
  </si>
  <si>
    <t>РНПЦ ДХ п.6.2.</t>
  </si>
  <si>
    <t>приобретение оборудования для ЭКО (для Гомельского областного диагностического медико-генетического центра "Брак и семья")</t>
  </si>
  <si>
    <t>6.1</t>
  </si>
  <si>
    <t>6.2</t>
  </si>
  <si>
    <t>6.3</t>
  </si>
  <si>
    <t>6.4</t>
  </si>
  <si>
    <t xml:space="preserve">Эндопротез клапанов сердца механический </t>
  </si>
  <si>
    <t>Клапан сердечный транскатетерный с наборами для его трансапикальной доставки и установки</t>
  </si>
  <si>
    <t>Заплата из перикарда крупного рогатого скота</t>
  </si>
  <si>
    <t>Система универсальной механической стабилизации и позиционирования сердца многоразового использования</t>
  </si>
  <si>
    <t>Биологический свиной протез, варианты для протезирования митрального и аортального клапана</t>
  </si>
  <si>
    <t>Диагностические неуправляемые катетеры к пучку Гиса</t>
  </si>
  <si>
    <t>Диагностические неуправляемые катетеры к правому желудочку</t>
  </si>
  <si>
    <t>Аблатирующие катетеры неорошаемые</t>
  </si>
  <si>
    <t>Баллоны с криоагентом для выполнения холодовой абляции</t>
  </si>
  <si>
    <t>Интродьюсеры длинные для фиксации в правых отделах сердца (типа SR0)</t>
  </si>
  <si>
    <t>Иглы транссептальные</t>
  </si>
  <si>
    <t>Гибридная система стент-протез для лечения патологии торакоабдоминальной аорты</t>
  </si>
  <si>
    <t>Системы для аннулопластики атриовентрикулярных клапанов</t>
  </si>
  <si>
    <t>Система для аннулопластики митрального клапана полужесткая (кольца для митрального клапана)</t>
  </si>
  <si>
    <t>Система для аннулопластики митрального клапана жесткая замкнутая</t>
  </si>
  <si>
    <t>Оборудование для обеззараживания помещений с использованием пероксида водорода (деконтаминатор)</t>
  </si>
  <si>
    <t>Система мониторирования пациента</t>
  </si>
  <si>
    <t>4.20</t>
  </si>
  <si>
    <t>Аппарат стереотаксический</t>
  </si>
  <si>
    <t>РНПЦ НН</t>
  </si>
  <si>
    <t>Выделено МФ</t>
  </si>
  <si>
    <t>5. Подпрограмма "Предупреждение и реабилитация инвалидов"</t>
  </si>
  <si>
    <t>Аппарат магнитотерапевтический</t>
  </si>
  <si>
    <t xml:space="preserve">Тренажер реабилитационный </t>
  </si>
  <si>
    <t>РНПЦМЭР</t>
  </si>
  <si>
    <t>Ванна гидромассажная</t>
  </si>
  <si>
    <t>РДБМР</t>
  </si>
  <si>
    <t>Расходные материалы для системы инактивации (Intercept) патогенов в плазме</t>
  </si>
  <si>
    <t>Расходные материалы для системы инактивации (Intercept) патогенов в тромбоцитах</t>
  </si>
  <si>
    <t>Мультиплексные тест-системы для одновременного выявления РНК-ВГС, ДНК-ВГВ, РНК-ВИЧ в режиме реального времени, с комлпектом реагентов для выделения ДНК/РНК и расходными материалами</t>
  </si>
  <si>
    <t xml:space="preserve">Реагенты и расходные материалы для автоматизированного биохимического скрининга беременных </t>
  </si>
  <si>
    <t>Тест-системы для определения резус- фактора плода в крови матери</t>
  </si>
  <si>
    <t>1.3</t>
  </si>
  <si>
    <t>1.4</t>
  </si>
  <si>
    <t>1.5</t>
  </si>
  <si>
    <t>1.6</t>
  </si>
  <si>
    <t>Брест</t>
  </si>
  <si>
    <t>Ванна бальнеологическая</t>
  </si>
  <si>
    <t>п.3.9.)</t>
  </si>
  <si>
    <t>ВСЕГО по подпрограмме:</t>
  </si>
  <si>
    <t>ВСЕГО по подпрограмме</t>
  </si>
  <si>
    <t>Перечень медицинских изделий, приобретение которых запланировано в 2020 году
 за счет средств республиканского бюджета, предусмотренных Министерству здравоохранения в порядке, установленном законодательством Республики Беларусь</t>
  </si>
  <si>
    <t>Дата утверждения ТЭЗ</t>
  </si>
  <si>
    <t>Дата поступления
ТЭЗ</t>
  </si>
  <si>
    <t>Дата Объявления
ТЭЗ</t>
  </si>
  <si>
    <t>№ процедуры закупки</t>
  </si>
  <si>
    <t>Состояние закупки</t>
  </si>
  <si>
    <t>Победитель</t>
  </si>
  <si>
    <t>Исполнитель</t>
  </si>
  <si>
    <t xml:space="preserve">№ контракта - </t>
  </si>
  <si>
    <t xml:space="preserve">Сумма </t>
  </si>
  <si>
    <t>Дата подачи документов на оплату,   № письма</t>
  </si>
  <si>
    <t>оплата контракта</t>
  </si>
  <si>
    <t xml:space="preserve">Поставка  </t>
  </si>
  <si>
    <t>оплата таможенных расходов</t>
  </si>
  <si>
    <t>Отгрузка ИМТ получа телю</t>
  </si>
  <si>
    <t>usd</t>
  </si>
  <si>
    <t>eur</t>
  </si>
  <si>
    <t>BYN</t>
  </si>
  <si>
    <t>RYR</t>
  </si>
  <si>
    <t xml:space="preserve">протокол №9/1 от 08.02.2019 п.3
( №108/11-19)
протокол №9/1 от 026.07.2019 п.1
( №249/45-19)
</t>
  </si>
  <si>
    <t>26.02.2019
06.08.2019</t>
  </si>
  <si>
    <t>05.04.2019
11.09.2019</t>
  </si>
  <si>
    <t>протокол №30/1 от 31.05.2019 п.1
( №209/30-19)</t>
  </si>
  <si>
    <t>протокол №30/1 от 31.05.2019 п.1
( №211/30-19)</t>
  </si>
  <si>
    <t>542/19
лот1</t>
  </si>
  <si>
    <t>748/19
лот1</t>
  </si>
  <si>
    <t>748/19
лот2</t>
  </si>
  <si>
    <t>протокол №30/1 от 31.05.2019 п.1
( №212/30-19)</t>
  </si>
  <si>
    <t>протокол №30/1 от 31.05.2019 п.1
( №217/30-19)</t>
  </si>
  <si>
    <t>протокол №30/1 от 31.05.2019 п.1
( №214/30-19)</t>
  </si>
  <si>
    <t>протокол №30/1 от 31.05.2019 п.1
( №215/30-19)</t>
  </si>
  <si>
    <t>протокол №39/1 от 05.07.2019 п.7
( №241/39-19)</t>
  </si>
  <si>
    <t>836/19
лот1</t>
  </si>
  <si>
    <t>836/19
лот2</t>
  </si>
  <si>
    <t>836/19
лот3</t>
  </si>
  <si>
    <t>836/19
лот4</t>
  </si>
  <si>
    <t>Кракуть</t>
  </si>
  <si>
    <t>Галушка</t>
  </si>
  <si>
    <t>244/19 
лот 1</t>
  </si>
  <si>
    <t>244/19
лот2</t>
  </si>
  <si>
    <t>протокол №56/1 от 30.09.2019 п.1
( №258/56-19)</t>
  </si>
  <si>
    <t>837/19</t>
  </si>
  <si>
    <t>протокол №2/1 от 11.01.2019 п.3
( №63/2-19)</t>
  </si>
  <si>
    <t>протокол №11/1 от 22.02.2019 п.5
( №131/11-19)
протокол №56/1 от 04.10.2019 п.11
( №259/56-19)</t>
  </si>
  <si>
    <t>С-19/1509 01/09/19</t>
  </si>
  <si>
    <t>Бык</t>
  </si>
  <si>
    <t>С-19/1510 01/08/19</t>
  </si>
  <si>
    <t>С-19/2710 16.12.19</t>
  </si>
  <si>
    <t>Жданович</t>
  </si>
  <si>
    <t>Ленартович</t>
  </si>
  <si>
    <t>Никольская</t>
  </si>
  <si>
    <t>171/19
лот2</t>
  </si>
  <si>
    <t>протокол №76/1 от 21.12.2018 п.4
№ 54/76-18</t>
  </si>
  <si>
    <t>С-19/2347 05.11.19</t>
  </si>
  <si>
    <t>673/19
лот1</t>
  </si>
  <si>
    <t>протокол №37/1 от 25.06.2019 п.1
( №231/37-19)</t>
  </si>
  <si>
    <t>21.98.2019</t>
  </si>
  <si>
    <t>ООО"ЗлатаМед", РБ - 2 шт.</t>
  </si>
  <si>
    <t>Селицкая</t>
  </si>
  <si>
    <t>С-19/2452 25.11.19</t>
  </si>
  <si>
    <t>Бондаренко</t>
  </si>
  <si>
    <t>протокол №5/1 от 25.01.2019 п.1
( №90/5-19)
протокол №66/1 от 22.11.2019 п.1
( №90-2/66-19)</t>
  </si>
  <si>
    <t>05.02.2019
25.11.2019</t>
  </si>
  <si>
    <t>01.03.2019
06.12.2019</t>
  </si>
  <si>
    <t>241/19
лот1
объявлен новый конкурс 
1000/19
лот1</t>
  </si>
  <si>
    <t>протокол №66/1 от 22.11.2019 п.1
( №90-2/66-19)</t>
  </si>
  <si>
    <t>1001/19</t>
  </si>
  <si>
    <t>протокол №18/1 от 29.03.2019 п2
( №165/18-19)</t>
  </si>
  <si>
    <t xml:space="preserve">протокол №9/1 от 08.02.2019 п25
( №100-104/9-19)
</t>
  </si>
  <si>
    <t>336/19
лот2</t>
  </si>
  <si>
    <t>К-19/1924-С1 16.09.19</t>
  </si>
  <si>
    <t xml:space="preserve">протокол №9/1 от 08.02.2019 п.2
( №105/9-19)
</t>
  </si>
  <si>
    <t>337/19
лот2</t>
  </si>
  <si>
    <t xml:space="preserve">лот2
ОДО "БЕЛМЕДСНАБТЕХНИКА"  - 8 450 971,20 бел.руб. - 90 шт. </t>
  </si>
  <si>
    <t>С-19/1747 03.10.19</t>
  </si>
  <si>
    <t>337/19
лот3</t>
  </si>
  <si>
    <t xml:space="preserve">лот3
ОДО "БЕЛМЕДСНАБТЕХНИКА"  -4 095 728,00 бел.руб. - 40 шт.  
</t>
  </si>
  <si>
    <t>С-19/1748 03.10.19</t>
  </si>
  <si>
    <t>протокол №36/1 от 13.07.2018 п5
( №331/36-18)</t>
  </si>
  <si>
    <t>705/18
лот2</t>
  </si>
  <si>
    <t>протокол №32/1 от 07.06.2019 п.1
( №228/32-19)
07.06.2019</t>
  </si>
  <si>
    <t xml:space="preserve"> ЗАО «Фотек»  -  244 700,00 BYN.-1 к-т</t>
  </si>
  <si>
    <t>С-19/2490 25/11/19</t>
  </si>
  <si>
    <t>Амброзевич</t>
  </si>
  <si>
    <t>протокол №39/1 от 05.07.2019 п.2
( №237/39-19)
05.07.2019</t>
  </si>
  <si>
    <t>667/19</t>
  </si>
  <si>
    <t xml:space="preserve"> SIA Medibridge, Латвия,  - 64 980,21 USD.</t>
  </si>
  <si>
    <t>Зубович</t>
  </si>
  <si>
    <t>С-19/2543 04.12.19</t>
  </si>
  <si>
    <t>Волошина</t>
  </si>
  <si>
    <t>протокол №39/1 от 05.07.2019 п.2
( №236/39-19)</t>
  </si>
  <si>
    <t>672/19</t>
  </si>
  <si>
    <t xml:space="preserve"> СООО "АСВ Трейд Сервис"  - 464 562,11 BYN.</t>
  </si>
  <si>
    <t>С-19/2278 25.10.19</t>
  </si>
  <si>
    <t xml:space="preserve"> Амрозевич</t>
  </si>
  <si>
    <t>протокол №2/1 от 11.01.2019 п.5
( №65/2-19)</t>
  </si>
  <si>
    <t>243/19</t>
  </si>
  <si>
    <t xml:space="preserve">ООО «АнализМедПром»  -  1 851 856,00 бел.руб. - 800 шт. </t>
  </si>
  <si>
    <t>С-19/1506 13.08.2019</t>
  </si>
  <si>
    <t>Ананьева</t>
  </si>
  <si>
    <t>протокол №2/1 от 11.01.2019 п.4
( №64/2-19)</t>
  </si>
  <si>
    <t>248/19</t>
  </si>
  <si>
    <t xml:space="preserve"> ЗАО «СПЕКТРОСКОПИЯ, ОПТИКА И ЛАЗЕРЫ-АВАНГАРДНЫЕ РАЗРАБОТКИ»  -  2 243 587,08 бел.руб - 250 ед. </t>
  </si>
  <si>
    <t>С-19/1576 15.08.2019</t>
  </si>
  <si>
    <t>Махнач</t>
  </si>
  <si>
    <t xml:space="preserve"> 28.09.2018</t>
  </si>
  <si>
    <t>039/19
лот6</t>
  </si>
  <si>
    <t>С-19/2124 14.10.19</t>
  </si>
  <si>
    <t>Захарчук</t>
  </si>
  <si>
    <t>протокол №72/1 от 07.12.2018 п.1
( №33/72-18)</t>
  </si>
  <si>
    <t>135/19
лот2</t>
  </si>
  <si>
    <t xml:space="preserve"> лот2
ООО "ЗАРГА Медика" - 477 722,00 BYN.-8 шт.
</t>
  </si>
  <si>
    <t>С-19/1963 19.09.19</t>
  </si>
  <si>
    <t>Патапеня.</t>
  </si>
  <si>
    <t>135/19
лот3</t>
  </si>
  <si>
    <t>К-19/1083/С-1 07.06.19</t>
  </si>
  <si>
    <t>Носко</t>
  </si>
  <si>
    <t>174/19</t>
  </si>
  <si>
    <t>ООО "БМ МЕДИКАЛ"  - 427 724,00 белорусских рублей. - 4 компл.</t>
  </si>
  <si>
    <t>Дорогокупец</t>
  </si>
  <si>
    <t>C-19/1711 22.08.2019</t>
  </si>
  <si>
    <t>протокол №39/1 от 05.07.2019 п.4
( №239/39-19)
05.07.2019</t>
  </si>
  <si>
    <t>924/18
объявлен новый конкурс 
1002/19</t>
  </si>
  <si>
    <t>АСВ Трейд Сервис</t>
  </si>
  <si>
    <t>С-19/1889 12.09.19</t>
  </si>
  <si>
    <t xml:space="preserve">лот2
 СООО «АСВ Трейд Сервис»,  -   32 479,24 BYN. - 2 шт. </t>
  </si>
  <si>
    <t>С-19/2290 29.10.19</t>
  </si>
  <si>
    <t>Патапеня</t>
  </si>
  <si>
    <t>999/18</t>
  </si>
  <si>
    <t xml:space="preserve"> SIA "Med Advance Group", Латвия -  650 000,00 BYN,  - 2 ед. </t>
  </si>
  <si>
    <t>К-19/1415-С1 19.07.19</t>
  </si>
  <si>
    <t>протокол №21/1 от 09.04.2019 п.4
( №179/21-19)</t>
  </si>
  <si>
    <t>387/19
объявлен новый конкурс 
949/19-ЗОИ</t>
  </si>
  <si>
    <t>Ковальчук</t>
  </si>
  <si>
    <t>протокол №2/1 от 11.01.2019 п.10
( №70/2-19)</t>
  </si>
  <si>
    <t>247/19</t>
  </si>
  <si>
    <t xml:space="preserve">ООО «Неотонус-Инвест»  -
11 649,00 BYN. - 1 ед. 
</t>
  </si>
  <si>
    <t>Бучацкий</t>
  </si>
  <si>
    <t>Садовская</t>
  </si>
  <si>
    <t>протокол №2/1 от 11.01.2019 п.9
( №69/2-19)</t>
  </si>
  <si>
    <t>СД</t>
  </si>
  <si>
    <t>Программа</t>
  </si>
  <si>
    <t>фз</t>
  </si>
  <si>
    <t>Заренок</t>
  </si>
  <si>
    <t>С-19/1631 15.08.19</t>
  </si>
  <si>
    <t>Базылева</t>
  </si>
  <si>
    <t>План 2018</t>
  </si>
  <si>
    <t>Бутько</t>
  </si>
  <si>
    <t>Венозные канюли однопросветные 32 Fr, 34 Fr, 36 Fr</t>
  </si>
  <si>
    <t>Венозные канюли однопросветные 38 Fr</t>
  </si>
  <si>
    <t>Дренаж левого желудочка 20 Fr</t>
  </si>
  <si>
    <t>Отсос кардиохирургический ригидный взрослый интракардиальный</t>
  </si>
  <si>
    <t>Кардиоплегическая канюля ретроградная для стандартных операций 13 Fr</t>
  </si>
  <si>
    <t>Набор для измерения давления в левом предсердии интраоперационный</t>
  </si>
  <si>
    <t>Катетеры баллонные коронарные</t>
  </si>
  <si>
    <t>Катетеры баллонные коронарные высокого давления</t>
  </si>
  <si>
    <t>Катетеры коронарные диагностические</t>
  </si>
  <si>
    <t>Катетеры коронарные диагностические для трансрадиального доступа</t>
  </si>
  <si>
    <t>Проводники коронарные для сложных и окклюзионных поражений артерий</t>
  </si>
  <si>
    <t>Шприцы высокого давления с манометром</t>
  </si>
  <si>
    <t>Наборы для коронарографии трансфеморальным доступом</t>
  </si>
  <si>
    <t>Игла пункционная для наборов для коронарографии трансфеморальным доступом</t>
  </si>
  <si>
    <t>Наборы для коронарографии трансрадиальным доступом</t>
  </si>
  <si>
    <t>Стенты коронарные с медикаментозным покрытием</t>
  </si>
  <si>
    <t>Стенты коронарные с медикаментозным покрытием (для лечения пациентов со сложными бифуркационными и стволовыми поражениями коронарных артерий)</t>
  </si>
  <si>
    <t>Авдеенко</t>
  </si>
  <si>
    <t>Платонов</t>
  </si>
  <si>
    <t xml:space="preserve"> Ананьева</t>
  </si>
  <si>
    <t xml:space="preserve"> Носко</t>
  </si>
  <si>
    <t xml:space="preserve"> Никольская</t>
  </si>
  <si>
    <t>Пузовик</t>
  </si>
  <si>
    <t>Набор имплантатов и инструментов для остеосинтеза переломов таза и вертлужной впадины</t>
  </si>
  <si>
    <t>Узкие и широкие динамические компрессирующие пластины с ограниченным контактом, 1/3 трубчатые пластины, реконструктивные пластины (прямые), кортикальные и спонгиозные винты</t>
  </si>
  <si>
    <t>Винты канюлированные 3,0 мм бесшляпочные (Герберта) с направительными спицами и установочным инструментарием</t>
  </si>
  <si>
    <t>Аппарат стержневой внешней фиксации переломов длинных трубчатых костей, дистрактор для интраоперационной репозиции переломов</t>
  </si>
  <si>
    <t xml:space="preserve">Носко </t>
  </si>
  <si>
    <t>7 наим.</t>
  </si>
  <si>
    <t>4 наим.</t>
  </si>
  <si>
    <t>6 наим.</t>
  </si>
  <si>
    <t>3 наим.</t>
  </si>
  <si>
    <t>2 наим.</t>
  </si>
  <si>
    <t>Стенты каротидные саморасширяющиеся плетеные</t>
  </si>
  <si>
    <t>Стенты каротидные нитиноловые саморасширяющиеся двуслойные</t>
  </si>
  <si>
    <t>Системы дистальной защиты сосудистого русла от эмболии</t>
  </si>
  <si>
    <t>Системы для закрытия пункционных отверстий с использованием коллагеновых материалов якорного типа</t>
  </si>
  <si>
    <t>Микропроводник гидрофильный церебральный 0.008"</t>
  </si>
  <si>
    <t>1 наим.</t>
  </si>
  <si>
    <t>Жижа</t>
  </si>
  <si>
    <t>С-19/2786 18.12.19</t>
  </si>
  <si>
    <t>Имплантаты для транспедикулярной фиксации грудного и поясничного отделов позвоночника из заднего хирургического доступа в комплекте с установочным монтажным инструментом</t>
  </si>
  <si>
    <t>С-20/230 09.01.20</t>
  </si>
  <si>
    <t>Венозные канюли однопросветные 30 Fr</t>
  </si>
  <si>
    <t>Отсос кардиохирургический перикардиальный</t>
  </si>
  <si>
    <t>Нейростимуляторы для хронической стимуляции блуждающего нерва при эпилепсии с набором комплектующих и расходных деталей</t>
  </si>
  <si>
    <t>Венозные канюли двухпросветные 36/51 Fr</t>
  </si>
  <si>
    <t xml:space="preserve">  </t>
  </si>
  <si>
    <t>ЧУП ЮМЕДИКА, РБ - 1 шт. - 1 300,00 бел.руб.</t>
  </si>
  <si>
    <t>С-19/2431 16.11.19</t>
  </si>
  <si>
    <t>С-19/1956 24.09.19</t>
  </si>
  <si>
    <t xml:space="preserve"> Entrydell S.A., -  4 475 916,76 BYN 4 - к-та</t>
  </si>
  <si>
    <t xml:space="preserve">ЧПУП «Азгар-ФТО»  -  9 320,00 бел.руб. - 1 шт. </t>
  </si>
  <si>
    <t>Базалева</t>
  </si>
  <si>
    <t>ПИРИ</t>
  </si>
  <si>
    <t>НИЗ</t>
  </si>
  <si>
    <t>ТБ</t>
  </si>
  <si>
    <t>С-19/2884 31.12.19</t>
  </si>
  <si>
    <t>С-19/2885 31.12.19</t>
  </si>
  <si>
    <t>С-19/2886 31.12.19</t>
  </si>
  <si>
    <r>
      <t>Диализатор низкопоточный с площадью мембраны от 0,6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до 0,8 м</t>
    </r>
    <r>
      <rPr>
        <vertAlign val="superscript"/>
        <sz val="12"/>
        <color indexed="8"/>
        <rFont val="Times New Roman"/>
        <family val="1"/>
        <charset val="204"/>
      </rPr>
      <t xml:space="preserve">2  </t>
    </r>
  </si>
  <si>
    <t>6-13/1435 23/01/20 - 28452,21 usd  +  там.  120 byn  + 995,26 usd</t>
  </si>
  <si>
    <t>С-20/298 20.01.20</t>
  </si>
  <si>
    <t>протокол №9/1 от 08.02.2019 п.1
( №53-2/9-19)
протокол №36/1 от 21.06.2019 п.2
( №53-3/36-19)</t>
  </si>
  <si>
    <t>26.02.2019
21.06.2019</t>
  </si>
  <si>
    <t>Стенты коронарные с медикаментозным покрытием (для лечения пациентов, страдающих сахарным диабетом)</t>
  </si>
  <si>
    <t>C-20/320 23/01/20</t>
  </si>
  <si>
    <t>6-13/2112 31/01/20</t>
  </si>
  <si>
    <t>6-13/17885 29/08/19 - 722 586 usd - аннулировано</t>
  </si>
  <si>
    <t>6-13/2044 30.01.20</t>
  </si>
  <si>
    <t>6-13/19827 24..09.19 - 81264 eur  - аннулировано</t>
  </si>
  <si>
    <t>6-13/2021 30.01.20</t>
  </si>
  <si>
    <t>6-13/2009 30.01.20</t>
  </si>
  <si>
    <t>6-13/19828 24.09.19 - 38689,00 eur - аннулировано</t>
  </si>
  <si>
    <t>1.7</t>
  </si>
  <si>
    <t>1.8.1</t>
  </si>
  <si>
    <t>С-20/287 20.01.20</t>
  </si>
  <si>
    <t>1.8.2</t>
  </si>
  <si>
    <t>1.9</t>
  </si>
  <si>
    <t>1.10</t>
  </si>
  <si>
    <t>1.11</t>
  </si>
  <si>
    <t>1.11.1</t>
  </si>
  <si>
    <t>1.11.2</t>
  </si>
  <si>
    <t>1.11.3</t>
  </si>
  <si>
    <t>1.12</t>
  </si>
  <si>
    <t>1.13.1</t>
  </si>
  <si>
    <t>1.13.2</t>
  </si>
  <si>
    <t>1.14</t>
  </si>
  <si>
    <t>1.15</t>
  </si>
  <si>
    <t xml:space="preserve">Церебральный функциональный монитор </t>
  </si>
  <si>
    <t>370/19
объявлен новый конкурс 684/19
объявлен новый конкурс
908/19-ЗОИ</t>
  </si>
  <si>
    <t>ООО «НейроМед», г.Минск,  - 35 018,12 бел.руб. - 1 к-т</t>
  </si>
  <si>
    <t>C-19/2381 06.11.19</t>
  </si>
  <si>
    <t>6-13/216 09/01/20</t>
  </si>
  <si>
    <t>1.16</t>
  </si>
  <si>
    <t>1.17</t>
  </si>
  <si>
    <t>Аппараты ИВЛ для новорожденных</t>
  </si>
  <si>
    <t xml:space="preserve">335/19
лот3
!!!(по ЗЗ - 52 шт.)
441/19
лот1
объявлена новая процедура закупки
571/19
</t>
  </si>
  <si>
    <t>ОДО "БЕЛМЕДСНАБТЕХНИКА" - 2 635 812,53 бел.руб. - 46 шт.</t>
  </si>
  <si>
    <t>К-19/1948-C1 20/09/2019</t>
  </si>
  <si>
    <t>6-13/25030 21.11.19 - 253410,10 byn  -  аннулировано</t>
  </si>
  <si>
    <t>05.11.2019-03.01.20</t>
  </si>
  <si>
    <t>6-13/25528 27.11.19 - 253410,10 byn</t>
  </si>
  <si>
    <t>05.11.2019-5 шт.</t>
  </si>
  <si>
    <t xml:space="preserve">6-13/28250 24.12.2019 - 506583,20 byn </t>
  </si>
  <si>
    <t xml:space="preserve">23.12.19 - 506583,20 byn - 10 шт. </t>
  </si>
  <si>
    <t>30.12.19-21.01.20</t>
  </si>
  <si>
    <t>о/р</t>
  </si>
  <si>
    <t>1.18</t>
  </si>
  <si>
    <t>Системы легочной реанимации у новорожденных</t>
  </si>
  <si>
    <t>335/19
лот5
объявлен новый конкурс 639/19 лот3</t>
  </si>
  <si>
    <t>лот3
ЗАО "МЕДИЦИНСКИЕ ПРИБОРЫ" - 812 839,94 BYN. - 50 шт.</t>
  </si>
  <si>
    <t>C-19/2189 15/10/19</t>
  </si>
  <si>
    <t xml:space="preserve">31.12.2019 - 38 шт. </t>
  </si>
  <si>
    <t xml:space="preserve">04.01.2020 - 12 шт. </t>
  </si>
  <si>
    <t>039/19 лот 14</t>
  </si>
  <si>
    <t>С-19/2005 01.10.19</t>
  </si>
  <si>
    <t>039/19 лот 1</t>
  </si>
  <si>
    <t>С-19/2011 27.09.19</t>
  </si>
  <si>
    <t>6-13/27204 12.12.19 - аннулировано</t>
  </si>
  <si>
    <t>6-13/1825 28.01.20</t>
  </si>
  <si>
    <t>2.1.1.</t>
  </si>
  <si>
    <t>2.1.2.</t>
  </si>
  <si>
    <t>2.2.</t>
  </si>
  <si>
    <t>2.3.</t>
  </si>
  <si>
    <t>438/19 лот 1</t>
  </si>
  <si>
    <t>6-13/24949 20.11.19 - 962536,80 usd - аннулировано</t>
  </si>
  <si>
    <t>2.4.</t>
  </si>
  <si>
    <t>2.5.</t>
  </si>
  <si>
    <t>2.6.</t>
  </si>
  <si>
    <t>2.7.</t>
  </si>
  <si>
    <t>2.8.1.</t>
  </si>
  <si>
    <t>периметр  с функцией микропериметрии</t>
  </si>
  <si>
    <t>245/19 лот 3</t>
  </si>
  <si>
    <t>С-19/1866 13.09.19</t>
  </si>
  <si>
    <t>2.9.</t>
  </si>
  <si>
    <t>Аппарат рентгендиагностический на  3 р.м.</t>
  </si>
  <si>
    <t>4.1.</t>
  </si>
  <si>
    <t>4.3.</t>
  </si>
  <si>
    <t>4.4.1.</t>
  </si>
  <si>
    <t>4.5.</t>
  </si>
  <si>
    <t>4.8.</t>
  </si>
  <si>
    <t>4.9.</t>
  </si>
  <si>
    <t>4.10.</t>
  </si>
  <si>
    <t>4.11.</t>
  </si>
  <si>
    <t>4.12.1.</t>
  </si>
  <si>
    <t>4.12.2.</t>
  </si>
  <si>
    <t>4.12.3.</t>
  </si>
  <si>
    <t>4.13.</t>
  </si>
  <si>
    <t>4.14.</t>
  </si>
  <si>
    <t>4.15.</t>
  </si>
  <si>
    <t>4.16.</t>
  </si>
  <si>
    <t>Система ультразвуковой визуализации стационарная экспертного класса  для кардиоваскулярных  и общих исследований</t>
  </si>
  <si>
    <t>С-19/794 24.04.19</t>
  </si>
  <si>
    <t>6-13/28274 24.12.19 - аннулировано</t>
  </si>
  <si>
    <t>6-13/2005 30.01.20</t>
  </si>
  <si>
    <t xml:space="preserve">лот2
 MedS&amp;P AS  -  1 597 377,00 бел.руб. - 2 к-та  ( 1 -  к-т поз 1.8,                  1 к-т поз . 7.11 Плана 2019 ) </t>
  </si>
  <si>
    <t>№ п.п.</t>
  </si>
  <si>
    <t>Наименование</t>
  </si>
  <si>
    <t>Количество</t>
  </si>
  <si>
    <t>Стоимость, руб.</t>
  </si>
  <si>
    <t>ИТОГО, руб.</t>
  </si>
  <si>
    <t>оплата таможенных пошлин</t>
  </si>
  <si>
    <t>Сведения УП БМТ</t>
  </si>
  <si>
    <t>558 "Средства фонда предупредительных мероприятий по обязательному страхованию гражданской ответственности владельцев транспортных средств".</t>
  </si>
  <si>
    <t xml:space="preserve">План государственных закупок медицинских изделий за счет средств фондов предупредительных (превентивных) мероприятий, предусмотренных Минздраву на 2020 год </t>
  </si>
  <si>
    <t>4.18.1</t>
  </si>
  <si>
    <t>Системы сушки и хранения эндоскопов</t>
  </si>
  <si>
    <t>протокол №15/1 от 19.03.2019 п.5
( №141/15-19)</t>
  </si>
  <si>
    <t>333/19
лот1</t>
  </si>
  <si>
    <t>С-19/1319 04.07.19</t>
  </si>
  <si>
    <t xml:space="preserve">6-13/15302 24.07.19 - мат. Затр. 195 000,00 byn </t>
  </si>
  <si>
    <t>333/19
лот2</t>
  </si>
  <si>
    <t xml:space="preserve">лот2
ООО «Т-Медика» - 341 324,00 бел.руб. - 10 шт. </t>
  </si>
  <si>
    <t>С-19/1320 04.07.2019</t>
  </si>
  <si>
    <t xml:space="preserve">6-13/15303 24.07.19 - мат. Затр. 222000,00 byn </t>
  </si>
  <si>
    <t>4.18.2</t>
  </si>
  <si>
    <t>протокол №65/1 от 19.11.2019 п.3
( №270/65-19)
19.11.2019</t>
  </si>
  <si>
    <t>980/19-ЗОИ</t>
  </si>
  <si>
    <t xml:space="preserve"> ООО «Актив Лайф Технолоджи»  - 284,82 BYN. - 3 шт.  </t>
  </si>
  <si>
    <t>С-19/2654 11.12.19</t>
  </si>
  <si>
    <t>6-13/315 10.01.20</t>
  </si>
  <si>
    <t>4.19.</t>
  </si>
  <si>
    <t>Стойка лапароскопическая</t>
  </si>
  <si>
    <t>Волковыск</t>
  </si>
  <si>
    <t>138/18
новая заявка на закупку
№49-2/15-18
301/18
новая процедура закупки 
813/18</t>
  </si>
  <si>
    <t>NEWM LIMITED (Ирландия)  - 135 685,90 EUR.</t>
  </si>
  <si>
    <t>С-18/2954 16.04.19</t>
  </si>
  <si>
    <t xml:space="preserve">6-13/15802 01.08.19 - сп. 1 - 105452,78 eur </t>
  </si>
  <si>
    <t xml:space="preserve"> Бык</t>
  </si>
  <si>
    <t>доплата</t>
  </si>
  <si>
    <t>возврат</t>
  </si>
  <si>
    <t>4.21.</t>
  </si>
  <si>
    <t xml:space="preserve">Ингалятор лекарственных средств </t>
  </si>
  <si>
    <t>4.22.</t>
  </si>
  <si>
    <t>334/19
лот1</t>
  </si>
  <si>
    <t xml:space="preserve">лот1
ОДО "ГЕОЛ-М"  -  219 527,26 BYN - 1 ед . </t>
  </si>
  <si>
    <t>С-19/1331 06.09.19</t>
  </si>
  <si>
    <t>Дегтярев/Амброзевич</t>
  </si>
  <si>
    <t xml:space="preserve">Стойка видеоэндоскопическая </t>
  </si>
  <si>
    <t>Аппараты для гальванизации лекарственного электрофореза</t>
  </si>
  <si>
    <t>протокол №65/1 от 19.11.2019 п.3
( №270-6/65-19)
19.11.2019</t>
  </si>
  <si>
    <t xml:space="preserve">ООО «Азгар» - 1 285,52 белорусских рублей. - 2 шт.  </t>
  </si>
  <si>
    <t>C-19/2899 27.12.19</t>
  </si>
  <si>
    <t>6-13/28517 27.12.19- аннулировано</t>
  </si>
  <si>
    <t>6-13/1856 29.01.20</t>
  </si>
  <si>
    <t>4.23.</t>
  </si>
  <si>
    <t>протокол №65/1 от 19.11.2019 п.3
( №270-5/65-19)
19.11.2019</t>
  </si>
  <si>
    <t>983/19-ЗОИ
лот1</t>
  </si>
  <si>
    <t>С-19/2799 23.12.19</t>
  </si>
  <si>
    <t xml:space="preserve">6-13/185 08.01.20 </t>
  </si>
  <si>
    <t>4.24.</t>
  </si>
  <si>
    <t>Система суточного мониторирования ЭКГ и АД</t>
  </si>
  <si>
    <t>4.25</t>
  </si>
  <si>
    <t>Спирометр</t>
  </si>
  <si>
    <t>698/18</t>
  </si>
  <si>
    <t xml:space="preserve"> ООО «Белинтелмед», Республика Беларусь</t>
  </si>
  <si>
    <t>К-18/2950-С3 14.12.18</t>
  </si>
  <si>
    <t>6-13/25585 27.11.2019 - мат. Затр.  24258 byn</t>
  </si>
  <si>
    <t>Лях</t>
  </si>
  <si>
    <t>4.24</t>
  </si>
  <si>
    <t>протокол №65/1 от 19.11.2019 п.3
( №270-1/65-19)
19.11.2019</t>
  </si>
  <si>
    <t>981/19-ЗОИ</t>
  </si>
  <si>
    <t xml:space="preserve">ООО «НИЦ «Магистр», г.Минск -  39 200,00 BYN. - 8 шт. </t>
  </si>
  <si>
    <t>С-19/2644 12.12.19</t>
  </si>
  <si>
    <t>6-13/13 03.01.20</t>
  </si>
  <si>
    <t xml:space="preserve">Дефибриллятор портативный </t>
  </si>
  <si>
    <t>4.26</t>
  </si>
  <si>
    <t>ОДО "БЕЛМЕДСНАБТЕХНИКА"  -  629,53 BYN - 9 шт.</t>
  </si>
  <si>
    <t>С-19/2448 14.11.19</t>
  </si>
  <si>
    <t xml:space="preserve">6-13/1244 22.01.20 </t>
  </si>
  <si>
    <t>Ингалятор аэрозольный компрессорный</t>
  </si>
  <si>
    <t>4.27</t>
  </si>
  <si>
    <t>«Аппарат магнитно-инфракрасный лазерный терапевтический</t>
  </si>
  <si>
    <t>протокол №65/1 от 19.11.2019 п.3
( №270-7/65-19)
19.11.2019</t>
  </si>
  <si>
    <t xml:space="preserve">986/19-ЗОИ
</t>
  </si>
  <si>
    <t>ЧП «Тренд-М Сервис» - 12 200,00 BYN. - 5 шт.</t>
  </si>
  <si>
    <t>С-19/2810 23.12.19</t>
  </si>
  <si>
    <t>4.28</t>
  </si>
  <si>
    <t>Аппараты ИВЛ</t>
  </si>
  <si>
    <t>336/19
лот1</t>
  </si>
  <si>
    <t>К-19/1911 - С1 12.09.2019</t>
  </si>
  <si>
    <t xml:space="preserve">6-13/20670 03.10.19 - мат. Затр. 1109830 byn </t>
  </si>
  <si>
    <t>С-19/2395 05.11.19</t>
  </si>
  <si>
    <t>6-13/1547 24/01/20</t>
  </si>
  <si>
    <t xml:space="preserve">17.01.20 - 68509,20 byn.
20.01.20 - 190,80 byn </t>
  </si>
  <si>
    <t>4.29</t>
  </si>
  <si>
    <t>Аппараты наркозно-дыхательные</t>
  </si>
  <si>
    <t>337/19
лот1</t>
  </si>
  <si>
    <t>С-19/1824 09.09.19</t>
  </si>
  <si>
    <t xml:space="preserve">6-13/19840 24.09.19  - мат. Затр. - 940000,00 byn </t>
  </si>
  <si>
    <t>протокол №24/1 от 19.04.2019 п.4
( №194-14/24-19)</t>
  </si>
  <si>
    <t xml:space="preserve"> ООО «Дилмед-2000» - 1 680,00 BYN.-3 шт. </t>
  </si>
  <si>
    <t>С-19/2647 11.12.2019</t>
  </si>
  <si>
    <t>6-13/1800 28.01.20</t>
  </si>
  <si>
    <t>17.12.19-24.12.19</t>
  </si>
  <si>
    <t>Ларингоскопы</t>
  </si>
  <si>
    <t>4.31</t>
  </si>
  <si>
    <t>4.30</t>
  </si>
  <si>
    <t>Видеогастродуоденоскоп детский</t>
  </si>
  <si>
    <t>Комплексный план Барановичская детская больница</t>
  </si>
  <si>
    <t>протокол №15/1 от 19.03.2019 п.2
( №139/1-19)</t>
  </si>
  <si>
    <t>ОДО "ГЕОЛ-М" 220020, Республика Беларусь, -  295 245,77 BYN. - 1 к-т</t>
  </si>
  <si>
    <t>С-19/2366 05/11/2019</t>
  </si>
  <si>
    <t>6-13/1775 28.01.20 - 201156,32 byn</t>
  </si>
  <si>
    <t xml:space="preserve">27.01.20 - 201156,32 byn </t>
  </si>
  <si>
    <t>Амрозевич</t>
  </si>
  <si>
    <t>4.32</t>
  </si>
  <si>
    <t>Приказ 73 от  30.01.20.</t>
  </si>
  <si>
    <t>558.1</t>
  </si>
  <si>
    <t>558.4</t>
  </si>
  <si>
    <t>403/19</t>
  </si>
  <si>
    <t xml:space="preserve">ОДО «ГЕОЛ-М»  - 410 841,34 BYN. - 1 шт. 
</t>
  </si>
  <si>
    <t>L-19/2498 28.11.19</t>
  </si>
  <si>
    <t>411/19</t>
  </si>
  <si>
    <t xml:space="preserve"> «Entrydell S.A.»  -82 364,00 EUR. - 13 наим. Медицинского инструментария к стойке лапароскопической</t>
  </si>
  <si>
    <t>L-19/2200 21.10.19</t>
  </si>
  <si>
    <t>6-13/23621 04.11.19</t>
  </si>
  <si>
    <t>558.3</t>
  </si>
  <si>
    <t xml:space="preserve"> Аппарат рентгеновский передвижной с С-дугой</t>
  </si>
  <si>
    <t>L-19/2618 05.12.19</t>
  </si>
  <si>
    <t xml:space="preserve">Жданович  </t>
  </si>
  <si>
    <r>
      <rPr>
        <b/>
        <strike/>
        <sz val="12"/>
        <rFont val="Times New Roman"/>
        <family val="1"/>
        <charset val="204"/>
      </rPr>
      <t>404/19
лот3</t>
    </r>
    <r>
      <rPr>
        <b/>
        <sz val="12"/>
        <rFont val="Times New Roman"/>
        <family val="1"/>
        <charset val="204"/>
      </rPr>
      <t xml:space="preserve">
объявлен новый конкурс 635/19 лот7</t>
    </r>
  </si>
  <si>
    <r>
      <rPr>
        <b/>
        <sz val="12"/>
        <rFont val="Times New Roman"/>
        <family val="1"/>
        <charset val="204"/>
      </rPr>
      <t>лот7</t>
    </r>
    <r>
      <rPr>
        <sz val="12"/>
        <rFont val="Times New Roman"/>
        <family val="1"/>
        <charset val="204"/>
      </rPr>
      <t xml:space="preserve">
ООО «Драйв», Республика Беларусь, - 152 000,00 BYN. - 1 шт.</t>
    </r>
  </si>
  <si>
    <t>558.2</t>
  </si>
  <si>
    <t>Аппарат лазерный терапевтический</t>
  </si>
  <si>
    <t>388/19</t>
  </si>
  <si>
    <t xml:space="preserve"> ИП Мостовников А.В. -  83 132,80 BYN.</t>
  </si>
  <si>
    <t xml:space="preserve">Кракуть </t>
  </si>
  <si>
    <t>К-19/2114- C1 11.10.19</t>
  </si>
  <si>
    <t xml:space="preserve">6-13/24898 20.11.19 -  мат. Затр.  29000 byn </t>
  </si>
  <si>
    <t>Аппарат для транскраниальной магнитной стимуляции</t>
  </si>
  <si>
    <t>391/19</t>
  </si>
  <si>
    <t xml:space="preserve"> ОДО «ТахатАкси»,  - 251 676,36 бел.руб. - 2 шт. </t>
  </si>
  <si>
    <t>L-19/2112 17.10.19</t>
  </si>
  <si>
    <t>558.5</t>
  </si>
  <si>
    <t>Приказ 73 от 30.01.20.</t>
  </si>
  <si>
    <t>Инструменты для лапароскопии</t>
  </si>
  <si>
    <t>558.6.2</t>
  </si>
  <si>
    <t>Система микромоторная</t>
  </si>
  <si>
    <t>316/19</t>
  </si>
  <si>
    <t xml:space="preserve"> SIA "MEDIBRIDGE" -  422 640,12 бел. руб.,  -  4 к-та</t>
  </si>
  <si>
    <t>L-19/1677 19.09.19</t>
  </si>
  <si>
    <t xml:space="preserve">Ананьева. </t>
  </si>
  <si>
    <t>563.1</t>
  </si>
  <si>
    <t>561.1</t>
  </si>
  <si>
    <t>563 " Средства фонда предупредительных мероприятий по обязательному страхованию иностранных граждан и лиц без гражданства, временно пребывающих или временно проживающих в Республике Беларусь"</t>
  </si>
  <si>
    <t>561 "Средства фонда предупредительных мероприятий по добровольному страхованию жизни"</t>
  </si>
  <si>
    <t>Аппарат ИВЛ для паллиативной медицинской помощи детям</t>
  </si>
  <si>
    <t xml:space="preserve"> Приказ 73 от 30.01.20</t>
  </si>
  <si>
    <t xml:space="preserve"> Приказ 73 от 30.01.20.</t>
  </si>
  <si>
    <t xml:space="preserve"> Приказ 73 от 30.01.20. </t>
  </si>
  <si>
    <t>Приказ 73 от 30.01.20</t>
  </si>
  <si>
    <t>Ингалятор групповой</t>
  </si>
  <si>
    <t>6-13/22934 28.10.2019 -аннулировано</t>
  </si>
  <si>
    <t>6-13/2331 04.02.20</t>
  </si>
  <si>
    <t xml:space="preserve">6-13/2292 04.02.20 - 105800 byn </t>
  </si>
  <si>
    <t>6-13/26231 03.12.19 - 962536,80 usd - аннулировано</t>
  </si>
  <si>
    <t>6-13/2296 04.02.20</t>
  </si>
  <si>
    <t>6-13/25185 22.11.19 - аннулировано</t>
  </si>
  <si>
    <t>"Закрытые" физиологические контуры</t>
  </si>
  <si>
    <t>"Открытые" физиологические контуры</t>
  </si>
  <si>
    <t>1.8</t>
  </si>
  <si>
    <t>1.13</t>
  </si>
  <si>
    <t>1.19</t>
  </si>
  <si>
    <t>1.20</t>
  </si>
  <si>
    <t>1.21</t>
  </si>
  <si>
    <t>1.22</t>
  </si>
  <si>
    <t>допл.</t>
  </si>
  <si>
    <t>1.23</t>
  </si>
  <si>
    <t>3.3.</t>
  </si>
  <si>
    <t xml:space="preserve"> Приказ 73 от  30.01.20</t>
  </si>
  <si>
    <t xml:space="preserve">Стойка лапароскопическая </t>
  </si>
  <si>
    <t>558.6.1</t>
  </si>
  <si>
    <t>"Интегрированные" физиологические контуры</t>
  </si>
  <si>
    <t>2.10</t>
  </si>
  <si>
    <t>2.3</t>
  </si>
  <si>
    <t>допл</t>
  </si>
  <si>
    <t>С-20/330 23.01.20</t>
  </si>
  <si>
    <t>6-13/2395 05/02/20 - 12402 byn</t>
  </si>
  <si>
    <t>Трубки трахеостамические</t>
  </si>
  <si>
    <t>4.7</t>
  </si>
  <si>
    <t xml:space="preserve">лот5
ЗАО «Алтимед» (Республика Беларусь)  -  6 343 735,85 BYN. - 3400 компл. </t>
  </si>
  <si>
    <t>С-18/2224 09.11.18</t>
  </si>
  <si>
    <t>С-18/2225 26.10.2018</t>
  </si>
  <si>
    <t xml:space="preserve"> Травматология</t>
  </si>
  <si>
    <t>Спираль отделяемая с системой доставки и отделения для эмболизации интракраниальных аневризм</t>
  </si>
  <si>
    <t>6.7</t>
  </si>
  <si>
    <t>Катетеры баллонные церебральные однопросветные для проведения внутрисосудистого ремоделирования</t>
  </si>
  <si>
    <t>6.8</t>
  </si>
  <si>
    <t>6.9</t>
  </si>
  <si>
    <t>6.10</t>
  </si>
  <si>
    <t>6.11</t>
  </si>
  <si>
    <t>Устройство (окклюдер) для лечения интракраниальных аневризм с широкой шейкой</t>
  </si>
  <si>
    <t>6.13</t>
  </si>
  <si>
    <t>6.14</t>
  </si>
  <si>
    <t>6.15</t>
  </si>
  <si>
    <t>6.12</t>
  </si>
  <si>
    <t>Стенты церебральные самораскрывающиеся нитиноловые плетеные низкопрофильные</t>
  </si>
  <si>
    <t>Стенты церебральные самораскрывающиеся нитиноловые плетеные</t>
  </si>
  <si>
    <t>Стенты церебральные самораскрывающиеся нитиноловые перенаправляющие поток (однослойные)</t>
  </si>
  <si>
    <t>Стенты церебральные самораскрывающиеся нитиноловые перенаправляющие поток (двухслойные)</t>
  </si>
  <si>
    <t>Стенты церебральные самораскрывающиеся нитиноловые перенаправляющие поток (двухслойные) низкопрофильные</t>
  </si>
  <si>
    <t>7.2</t>
  </si>
  <si>
    <t xml:space="preserve"> Офтальмология</t>
  </si>
  <si>
    <t>Трансплантология</t>
  </si>
  <si>
    <t>Ермолович</t>
  </si>
  <si>
    <t>9.4</t>
  </si>
  <si>
    <t>9.5</t>
  </si>
  <si>
    <t>10.1</t>
  </si>
  <si>
    <t>Лесничая</t>
  </si>
  <si>
    <t>4</t>
  </si>
  <si>
    <t>6</t>
  </si>
  <si>
    <t>10.2</t>
  </si>
  <si>
    <t>10.3</t>
  </si>
  <si>
    <t>10.4</t>
  </si>
  <si>
    <t>10.5</t>
  </si>
  <si>
    <t xml:space="preserve">Бутько </t>
  </si>
  <si>
    <t>2</t>
  </si>
  <si>
    <t>3</t>
  </si>
  <si>
    <t>5</t>
  </si>
  <si>
    <t>7</t>
  </si>
  <si>
    <t>8</t>
  </si>
  <si>
    <t>9</t>
  </si>
  <si>
    <t>10</t>
  </si>
  <si>
    <t>ПОДПРОГРАММА  "ТУБЕРКУЛЕЗ"</t>
  </si>
  <si>
    <t>ПОДПРОГРАММА "ПРОФИЛАКТИКА ВИЧ-ИНФЕКЦИИ"</t>
  </si>
  <si>
    <t>077/20
лот2</t>
  </si>
  <si>
    <t>протокол №71/1 от 30.12.2019 п.1
( №8/71-19)</t>
  </si>
  <si>
    <t>956/18 лот 2</t>
  </si>
  <si>
    <t xml:space="preserve"> ПОДПРОГРАММА  "СЕМЬЯ И ДЕТСТВО"</t>
  </si>
  <si>
    <t xml:space="preserve"> ПОДПРОГРАММА "ПРОФИЛАКТИКА И КОНТРОЛЬ НЕИНФЕКЦИОННЫХ ЗАБОЛЕВАНИЙ"</t>
  </si>
  <si>
    <t>Кардиохирургия</t>
  </si>
  <si>
    <t>6-13/28564 30.12.19  -  150 064,09 byn -  аннулировано</t>
  </si>
  <si>
    <t>6-13/2630 07/02/20 - 1631,48 byn</t>
  </si>
  <si>
    <t>6-13/2708 10.02.20</t>
  </si>
  <si>
    <t xml:space="preserve">6-13/2817 11.02.20 -  25372 usd + там 120 byn </t>
  </si>
  <si>
    <t>Оптический когерентный томограф с функцией ангиографии сетчатки</t>
  </si>
  <si>
    <t>С-20/359 31.01.20</t>
  </si>
  <si>
    <t>Консоль потолочная анестезиологическая</t>
  </si>
  <si>
    <t>040/19
лот3
объявлен новый конкурс 
1033/19
лот1</t>
  </si>
  <si>
    <t>лот1
ЗАО "ИСКАМЕДТЕХ", РБ  - 47 952,00 BYN. - 1 шт.</t>
  </si>
  <si>
    <t xml:space="preserve">6-13/2898 12.02.20 - там. 240 byn </t>
  </si>
  <si>
    <t>6-13/460 13.01.20 - 26027,22 eur + там. 240 byn+9361,89 eu</t>
  </si>
  <si>
    <t>протокол №6/1 от 07.02.2020 п.2
( №13/6-20)</t>
  </si>
  <si>
    <t>099/20
лот1</t>
  </si>
  <si>
    <t>Нет в ПЛАНЕ</t>
  </si>
  <si>
    <t>Аппарат цифровой рентгенографии органов грудной полости стационарный</t>
  </si>
  <si>
    <t>099/20
лот2</t>
  </si>
  <si>
    <t xml:space="preserve">098/20
</t>
  </si>
  <si>
    <t>протокол №6/1 от 07.02.2020 п.2
( №11/6-20)</t>
  </si>
  <si>
    <t>6-13/28657 31.12.19 - 710 421,78 byn</t>
  </si>
  <si>
    <t>6-13/136 08.01.20 - 224 343,72 byn</t>
  </si>
  <si>
    <t>6-13/2332 04/02/20 -962 536,80 usd</t>
  </si>
  <si>
    <t>Имплантаты для дорсальной коррекции и стабилизации деформаций позвоночника при сколиозе, патологическом кифозе, врожденных аномалиях развития в комплекте с установочным монтажным инструментом</t>
  </si>
  <si>
    <t xml:space="preserve">    </t>
  </si>
  <si>
    <t>10.02.20 - 1571027,61 byn - 31 шт.</t>
  </si>
  <si>
    <t xml:space="preserve">6-13/3275 17.02.20 - 132250,00 byn </t>
  </si>
  <si>
    <t xml:space="preserve">6-13/3466 19.02.20 - 1571027,61 byn </t>
  </si>
  <si>
    <t xml:space="preserve">6-13/3467 19.02.20 -54132,80 byn </t>
  </si>
  <si>
    <t xml:space="preserve">6-13/3596 20.02.20 - там. 120 byn </t>
  </si>
  <si>
    <t>6-13/1053 21.01.2020 - 58,60 eur +120 byn</t>
  </si>
  <si>
    <t>Шприц-инжектор многоразового использования для введения костного цемента</t>
  </si>
  <si>
    <t>6-13/108 04.01.2020 - 240723,98 byn</t>
  </si>
  <si>
    <t xml:space="preserve">6-13/3921 25/02/20 - там. 120,00 byn </t>
  </si>
  <si>
    <t xml:space="preserve">Договор исполнен.  Приказ № 1242 17.10.19.
Приказ 73 от  30.01.20.
</t>
  </si>
  <si>
    <t>Договор исполнен.   Приказ № 1242 17.10.19.  Приказ № 1482 12.10.2019. Приказ 73 от  30.01.20</t>
  </si>
  <si>
    <t>Договор исполнен .Приказ № 1482 12.12.1 9. Приказ 73 от  30.01.20.</t>
  </si>
  <si>
    <t xml:space="preserve"> Договор исполнен. Приказ № 1242 17.10.19. ПЛАН 2020. План 73 от  30.01.20</t>
  </si>
  <si>
    <t>Сумма по ЗЗ</t>
  </si>
  <si>
    <t>6-13/4027 25.02.20</t>
  </si>
  <si>
    <t>Договор исполнен.  Приказ № 1242 17.10.19. ПЛАН 2020. Приказ 73 от  30.01.20</t>
  </si>
  <si>
    <t>Договор исполнен. Приказ № 1242 17.10.19
Приказ 73 от 30.01.20</t>
  </si>
  <si>
    <t>С-20/591 02.03.20</t>
  </si>
  <si>
    <t xml:space="preserve">6-13/3251 17.02.20 -  мат. Затр. - 821445,00 byn </t>
  </si>
  <si>
    <t xml:space="preserve">27/02/20 - 21648,40 eur + 5211,40 eur </t>
  </si>
  <si>
    <t>27.02.20 - 104212,40 eur</t>
  </si>
  <si>
    <t xml:space="preserve">02.03.20 - 69208 eur </t>
  </si>
  <si>
    <t>6-13/4315 28.02.20</t>
  </si>
  <si>
    <t>Аппарат искусственного кровообращения (расходный материал к нему)</t>
  </si>
  <si>
    <t>Безпомповоя система экстракорпорального удаления С02</t>
  </si>
  <si>
    <t>30.12.20, 26.02.20</t>
  </si>
  <si>
    <t>6-13/4557 03.03.20 - 170522,40 byn</t>
  </si>
  <si>
    <t xml:space="preserve">6-13/4556 03.03.20 - 197522,40 byn </t>
  </si>
  <si>
    <t>10.01.20-26.02.20</t>
  </si>
  <si>
    <t xml:space="preserve">26.02.20 - 200 шт. </t>
  </si>
  <si>
    <t>6-13/4182 26.02.20 - 184700 byn</t>
  </si>
  <si>
    <t>6-13/28  03/01/20 - 209850,19 byn</t>
  </si>
  <si>
    <t>04/03/20 - 284847,15 byn</t>
  </si>
  <si>
    <t>6-13/28437 27.12.19 - аннулировано</t>
  </si>
  <si>
    <t>6-13/4800 06.03.20 - 1931,28 byn</t>
  </si>
  <si>
    <t xml:space="preserve">6-13/4799 06/03/20 - 93924,20 byn </t>
  </si>
  <si>
    <t>05/03/20 - 93924,20 byn</t>
  </si>
  <si>
    <t>протокол №8/1 от 21.02.2020 п.2
( №20/8-20)</t>
  </si>
  <si>
    <t>6-13/2688 10.02.20 - 150064,09 byn  -  аннулировано</t>
  </si>
  <si>
    <t xml:space="preserve">6-13/4313 28.02.20 - 150064,09 byn </t>
  </si>
  <si>
    <t>362/18 лот 5</t>
  </si>
  <si>
    <t>362/18 лот 6</t>
  </si>
  <si>
    <t>протокол №36/1 от 21.06.2019 п.2
( №53-3/36-19)</t>
  </si>
  <si>
    <t xml:space="preserve">198/20-ЗОИ
лот2
</t>
  </si>
  <si>
    <t>06.06.2019
04.01.2020</t>
  </si>
  <si>
    <t>28.06.2019
13.03.2020</t>
  </si>
  <si>
    <t>Нет в Плане</t>
  </si>
  <si>
    <t xml:space="preserve">Аппарат для иммунохимической, иммунофлуоресцентной окраски гистологических срезов и гибридизации in situ
</t>
  </si>
  <si>
    <t>214/20</t>
  </si>
  <si>
    <t>Термометры бесконтактные</t>
  </si>
  <si>
    <t>6-13/4891 09/03/20 - 559096,22 byn</t>
  </si>
  <si>
    <t>Договор исполнен. Приказ № 1482 12.12.19. Приказ 73  от 30.01.20</t>
  </si>
  <si>
    <t>6-13/5085 11/03/20 - 244000 eur + 292,98 byn</t>
  </si>
  <si>
    <t xml:space="preserve">6-13/5004 10.03.20 - 289904,13 byn </t>
  </si>
  <si>
    <t xml:space="preserve">03.03.20 - 11696 eur </t>
  </si>
  <si>
    <t xml:space="preserve">06/03/20 - 1460 eur </t>
  </si>
  <si>
    <t xml:space="preserve"> UAB "Novamedas"  - 1 422 723,11 BYN, - 10 шт.+1 шт. ( увелич . 10 % ) прот. 5/1 от  31.01.20 </t>
  </si>
  <si>
    <t>6-13/4530 03.03.20 - 208,56 byn</t>
  </si>
  <si>
    <t>6-13/1155 22.01.20 - аннулировано</t>
  </si>
  <si>
    <t xml:space="preserve">6-13/5106 11.03.20 </t>
  </si>
  <si>
    <t>Договор исполнен 
Приказ № 1242 17.10.19. Приказ № 1482 12.12.19 ( перенесено п. 562 ). Приказ 73 от  30.01.20</t>
  </si>
  <si>
    <t xml:space="preserve">6-13/5572 17.03.20 - 8096 usd + там 120 byn </t>
  </si>
  <si>
    <t>5 наим.</t>
  </si>
  <si>
    <t>однокамерные имплaнтируемые кардиовертеры-дефибрилляторы (ИКД), в комплекте для желудочковой стимуляции сердца с функцией диагностики предсердных нарушений ритма сердца в режиме VVIR (20 шт.) больным с пароксизмами ФЖ и ЖТ</t>
  </si>
  <si>
    <t>Однокамерные имплантируемые кардиовертеры-дефибрилляторы (ИКД), в комплекте для желудочковой стимуляции сердца в режиме VVIR (20 шт.) больным с пароксизмами ФЖ и ЖТ с функцией профилактики необоснованных разрядов ИКД с коннектором DF-1</t>
  </si>
  <si>
    <t>Имплантируемые событийные (холтеровские) мониторы</t>
  </si>
  <si>
    <t>Имплантируемые событийные (холтеровские) мониторы с удлиненным сроком службы</t>
  </si>
  <si>
    <t>С-20/693 20.03.20</t>
  </si>
  <si>
    <t xml:space="preserve">19/03/20 - 366000 eur </t>
  </si>
  <si>
    <t xml:space="preserve">04.03.2020 - 244000 eur </t>
  </si>
  <si>
    <t xml:space="preserve">20.03.20 - 200 шт. </t>
  </si>
  <si>
    <t>6-13/5931 23.03.20 - 184700 byn</t>
  </si>
  <si>
    <t>6-13/5929 23.03.20</t>
  </si>
  <si>
    <t xml:space="preserve">6-13/5868 20.03.20 - там.  120 byn  + 890,50 eur </t>
  </si>
  <si>
    <t>ПЛАН 2020. Приказ 73 от  30.01.20.  См. Превентивный фонд п. 558.2</t>
  </si>
  <si>
    <t>ПЛАН 2020. Приказ 73 от  30.01.20.  См. Превентивный фонд п. 558.1</t>
  </si>
  <si>
    <t xml:space="preserve">6-13/6082 24.03.20 - 366000 eur </t>
  </si>
  <si>
    <t>13.03.20-23.03.20</t>
  </si>
  <si>
    <t>Договор исполнен.  Приказ № 1482 12.12.19. Приказ 73 от  30.01.20.</t>
  </si>
  <si>
    <t>ЧТУП "ЮМЕДИКА" -146 279,14 бел.руб. - всего 42 шт. +10 % ( 4 шт. ) -  по протоколу З/К 8/1 21.02.20 -  увеличение МЗ РБ 10 % -
4 шт .  за счет средств местного или Респ. Бюджетов.</t>
  </si>
  <si>
    <t>Договор исполнен.  Приказ № 1242 17.10.19. ПЛАН 2020. Приказ 73  от  30.01.20</t>
  </si>
  <si>
    <t>20.02.20-19.03.20</t>
  </si>
  <si>
    <t>С-20/612 13.03.20</t>
  </si>
  <si>
    <t xml:space="preserve">лот3
ООО "БМ МЕДИКАЛ" - 605 250,00 BYN.
Централизованные ср-ва - 3 к-та +1 к-т см. п.4.15 МТ План 2020 + ( 1 к-т Островец - средства республиканского бюджета )
</t>
  </si>
  <si>
    <t>лот1
ООО "РЕСПЕКТ-ПЛЮС"  - 1 467 546,93 бел. Руб - 89 шт. ( 1 шт. п. 6.1 -  -  План 2020)</t>
  </si>
  <si>
    <t>лот1
ООО "РЕСПЕКТ-ПЛЮС"  - 1 467 546,93 бел. Руб - 1 шт. ( 89 шт. 4.3 -  План 2020 )</t>
  </si>
  <si>
    <t>6-13/4750 05.03.20 - 284847,15 BYN -  аннулировано</t>
  </si>
  <si>
    <t>6-13/6288 26.03.20</t>
  </si>
  <si>
    <t xml:space="preserve">Приказ 73 от 30.01.20. </t>
  </si>
  <si>
    <t>Договор исполнен.  Приказ № 1242 17.10.19. Приказ 1482 от 14.12.19 ( перенесено п. 4.38 ).  Приказ 73 от  30.01.20</t>
  </si>
  <si>
    <t>18.02.2020-13/03/20</t>
  </si>
  <si>
    <t>Договор исполнен. .Приказ № 1242 17.10.19. Приказ 73 от  30.01.20</t>
  </si>
  <si>
    <t>лот1
 Tradintek SA  -  4 065 600,00 BYN
 - 1 к-т (1  к-т см. МТ п.2.2. План 2019)</t>
  </si>
  <si>
    <t xml:space="preserve">Контракт исполнен . Перенесено в План 2020 ( Приказ Минздрава ).  Приказ № 1242 17.10.19. Приказ 73 30.01.20
</t>
  </si>
  <si>
    <t xml:space="preserve"> Договор исполнен. 
Приказ № 1242 17.10.19. Согласование закупки Минздравом в 2019 году исх № 16-14/17351 от 17.10.19. ПЛАН 2020. Приказ 73 от  30.01.20 ( 41 шт. )</t>
  </si>
  <si>
    <t>Помпа инсулиновая</t>
  </si>
  <si>
    <t xml:space="preserve">ООО "ЗАРГА Медика"  - 792 000,00 бел.руб. - 50 к-тов
</t>
  </si>
  <si>
    <t>С-19/2103 14.10.2019</t>
  </si>
  <si>
    <t>6-13/27328 13.12.2019 - 375829 byn</t>
  </si>
  <si>
    <t>09/12/19 - 375 829,00 byn</t>
  </si>
  <si>
    <t>11-12.19-23.12.19</t>
  </si>
  <si>
    <t xml:space="preserve">6-13/2897 12.02.20 - 64025,00 byn </t>
  </si>
  <si>
    <t>10/02/20 - 64025,00 byn</t>
  </si>
  <si>
    <t>546/19</t>
  </si>
  <si>
    <t xml:space="preserve"> Приказ 357 27.03.20.</t>
  </si>
  <si>
    <t>Томограф магнитно-резонансный</t>
  </si>
  <si>
    <t>6-13/24713 18.11.19 - 962536,80 usd - аннулировано</t>
  </si>
  <si>
    <t>18.03.20 - 68318 usd</t>
  </si>
  <si>
    <t>6-13/5851 20.03.20 - 240634,20 usd + там. 42159,83 byn</t>
  </si>
  <si>
    <t>2.11</t>
  </si>
  <si>
    <t>2.12</t>
  </si>
  <si>
    <t>Приказ 357 27.03.20.</t>
  </si>
  <si>
    <t>2.13</t>
  </si>
  <si>
    <t>С-20/464 26.02.20</t>
  </si>
  <si>
    <t>2.14.1</t>
  </si>
  <si>
    <t>Автоматический инъектор для введения контрастного вещества</t>
  </si>
  <si>
    <t>С-20/590 02.03.20</t>
  </si>
  <si>
    <t>2.14.2</t>
  </si>
  <si>
    <t>Приказ 357 27.03.20</t>
  </si>
  <si>
    <t>Аппарат рентгендиагностический на 2 р.м.</t>
  </si>
  <si>
    <t>404/19
лот1
объявлен новый конкурс 635/19 лот5</t>
  </si>
  <si>
    <t xml:space="preserve">Драйв, РБ - 1 шт. </t>
  </si>
  <si>
    <t>L-19/2590 04.12.19</t>
  </si>
  <si>
    <t xml:space="preserve">6-13/26812 09.12.19 - мат. Затрат. - 107 100 byn </t>
  </si>
  <si>
    <t xml:space="preserve">6-13/5516 16/03/20 - 52739,99 byn </t>
  </si>
  <si>
    <t>295/19
лот4
бъявлен новый конкурс 635/19
лот4</t>
  </si>
  <si>
    <t>Аппарат цифровой рентгенографии органов грудной клетки</t>
  </si>
  <si>
    <t>С-19/2589 04.12.19</t>
  </si>
  <si>
    <t xml:space="preserve">6-13/26811 09.12.19 - мат. Затр. 73570 byn </t>
  </si>
  <si>
    <t xml:space="preserve">6-13/5515 16.03.20 - 36110 byn </t>
  </si>
  <si>
    <t>4.2.2</t>
  </si>
  <si>
    <t>Пинск</t>
  </si>
  <si>
    <t>4.2.1</t>
  </si>
  <si>
    <t>Аппарат гамматерапевтический</t>
  </si>
  <si>
    <t xml:space="preserve">ООО «БМ МЕДИКАЛ», Республика Беларусь,  </t>
  </si>
  <si>
    <t>С-18/1674 24.08.18</t>
  </si>
  <si>
    <t xml:space="preserve">Доплата. Приказ 357 от 27.03.20. См. План 2018 </t>
  </si>
  <si>
    <t xml:space="preserve"> Приказ 357 от 27.03.20. См. План 2018 </t>
  </si>
  <si>
    <t>4.12.4</t>
  </si>
  <si>
    <t>Автоматические инъекторы для введения контрастного вещества</t>
  </si>
  <si>
    <t>4.12.5</t>
  </si>
  <si>
    <t>Автоматический немагнитный инъектор контрастного вещества</t>
  </si>
  <si>
    <t>510/19 лот 2</t>
  </si>
  <si>
    <t>С-19/2057 03.10.2019</t>
  </si>
  <si>
    <t>788/17 лот 2</t>
  </si>
  <si>
    <t>4.12.6</t>
  </si>
  <si>
    <t>Инъектор для в/венного введения контрастных веществ</t>
  </si>
  <si>
    <t>135/19 лот 3</t>
  </si>
  <si>
    <t>К-19/1083-С1 07.06.2019</t>
  </si>
  <si>
    <t>4.12.7</t>
  </si>
  <si>
    <t>1045/16
лот2
объявлен новый конкурс 
277/18</t>
  </si>
  <si>
    <t xml:space="preserve">ТПЧУП "БЕЛМЕДСНАБ"  -  87 002,28 бел.руб. - 1  ед. </t>
  </si>
  <si>
    <t>С-18/3000 17.12.18</t>
  </si>
  <si>
    <t>4.33</t>
  </si>
  <si>
    <t xml:space="preserve">протокол №9/1 от 08.02.2019 п.2
( №104/9-19)
</t>
  </si>
  <si>
    <t>336/19
лот3</t>
  </si>
  <si>
    <t>С-19/2194 18.10.19</t>
  </si>
  <si>
    <t>Аппарат для низкочастотной импульсной электротерапии</t>
  </si>
  <si>
    <t>протокол №65/1 от 19.11.2019 п.3
( №270-4/65-19)
19.11.2019</t>
  </si>
  <si>
    <t xml:space="preserve">984/19-ЗОИ
</t>
  </si>
  <si>
    <t xml:space="preserve"> ООО «КЛЭР»  - 19 152,00 BYN - 6 шт. </t>
  </si>
  <si>
    <t>С-19/2903 30.12.2019</t>
  </si>
  <si>
    <t xml:space="preserve">6-13/4733 05.03.20 </t>
  </si>
  <si>
    <t>4.34</t>
  </si>
  <si>
    <t>4.35</t>
  </si>
  <si>
    <t>4.36</t>
  </si>
  <si>
    <t>Насос инфузионный</t>
  </si>
  <si>
    <t>4.37</t>
  </si>
  <si>
    <t>Тепловизионный комплекс для эпидемиологического контроля</t>
  </si>
  <si>
    <t>4.38</t>
  </si>
  <si>
    <t>протокол №32/1 от 07.06.2019 п.1
( №218/32-19)
07.06.2019</t>
  </si>
  <si>
    <t>4.39</t>
  </si>
  <si>
    <t>Система суточного мониторирования АД</t>
  </si>
  <si>
    <t>983/19-ЗОИ
лот2</t>
  </si>
  <si>
    <t>С-19/2800 23.12.19</t>
  </si>
  <si>
    <t xml:space="preserve">6-13/6318 26.03.20 - 25515 byn </t>
  </si>
  <si>
    <t>24/03/20 - 25515 byn</t>
  </si>
  <si>
    <t>4.40</t>
  </si>
  <si>
    <t>Аппарат рентгеновский на 3 р.м.</t>
  </si>
  <si>
    <t>L-19/2595 06.12.19</t>
  </si>
  <si>
    <t>6-13/28214 24.12.19 - мат. Затрат 221852,57 byn</t>
  </si>
  <si>
    <t xml:space="preserve">6-13/5852 20.03.20 - 84147,43 byn </t>
  </si>
  <si>
    <t>558.7</t>
  </si>
  <si>
    <t>558.8</t>
  </si>
  <si>
    <t>558.9</t>
  </si>
  <si>
    <t>Видеоэндоскопическая стойка для выполнения торакоскопий и медиастиноскопий</t>
  </si>
  <si>
    <t>558.10</t>
  </si>
  <si>
    <t>558.11</t>
  </si>
  <si>
    <t>558.12</t>
  </si>
  <si>
    <t>561.2</t>
  </si>
  <si>
    <t>561.3</t>
  </si>
  <si>
    <t>Аппарат ультразвуковой диагностики</t>
  </si>
  <si>
    <t>561.4</t>
  </si>
  <si>
    <t>Фиброларингоскоп</t>
  </si>
  <si>
    <t>559.1</t>
  </si>
  <si>
    <t>Аппарат для высокоинтенсивной  лазерной терапии</t>
  </si>
  <si>
    <t>1.47</t>
  </si>
  <si>
    <t>Вальвулотом для разрушения клапанов вен</t>
  </si>
  <si>
    <t>Световоды для эндовенозной лазерной коагуляции</t>
  </si>
  <si>
    <t>Баллонные катетеры типа Фогарти</t>
  </si>
  <si>
    <t>Приказ 357 27.03.21</t>
  </si>
  <si>
    <r>
      <t>Диализатор низкопоточный с площадью мембраны от 0,9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до 1,2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</rPr>
      <t/>
    </r>
  </si>
  <si>
    <t>2.8.1</t>
  </si>
  <si>
    <t>Договор исполнен.  Приказ № 1482 12.12.19. Приказ 357 27.03.20</t>
  </si>
  <si>
    <t>Микрокатетеры для доставки спиралей отделяемых для эмболизации интракраниальных аневризм</t>
  </si>
  <si>
    <t>Катетеры баллонные церебральные двухпросветные для проведения внутрисосудистого ремоделирования</t>
  </si>
  <si>
    <t>Системы для закрытия пункционных отверстий шовного типа</t>
  </si>
  <si>
    <t>Нейростимулятор для стимуляции сакрального сплетения в комплекте с электродами и необходимыми принадлежностями</t>
  </si>
  <si>
    <t>7.3</t>
  </si>
  <si>
    <t>7.4</t>
  </si>
  <si>
    <t>Источники ионизирующего излучения</t>
  </si>
  <si>
    <t>9.6</t>
  </si>
  <si>
    <t>Автоматическая станция выделения нуклеиновых кислот для молекулярно-генетического HLA-типирования с комплектом реагентов на 2 880 образцов</t>
  </si>
  <si>
    <t>923/19</t>
  </si>
  <si>
    <t>Uzdaroji akcine bendrove "Salutemas"  -  378 703,70 BYN - 1 шт. ,</t>
  </si>
  <si>
    <t>С-19/2876 27.12.19</t>
  </si>
  <si>
    <t>9.8</t>
  </si>
  <si>
    <t>9.7</t>
  </si>
  <si>
    <t>9.9</t>
  </si>
  <si>
    <t>9.10</t>
  </si>
  <si>
    <t>9.11</t>
  </si>
  <si>
    <t>9.12</t>
  </si>
  <si>
    <t>100</t>
  </si>
  <si>
    <t>Приказ 73 от  30.01.20 см. Приказ 357 27.03.20  п. 4.2.2</t>
  </si>
  <si>
    <t>ПЛАН 2020</t>
  </si>
  <si>
    <t>ПЛАН 2020.</t>
  </si>
  <si>
    <r>
      <rPr>
        <strike/>
        <sz val="12"/>
        <color indexed="8"/>
        <rFont val="Times New Roman"/>
        <family val="1"/>
        <charset val="204"/>
      </rPr>
      <t>210/20</t>
    </r>
    <r>
      <rPr>
        <b/>
        <sz val="12"/>
        <color indexed="8"/>
        <rFont val="Times New Roman"/>
        <family val="1"/>
        <charset val="204"/>
      </rPr>
      <t xml:space="preserve">
объявлена новая процедура закупки
246/20-ЗОИ</t>
    </r>
  </si>
  <si>
    <r>
      <t xml:space="preserve">РНПЦ Мать и дитя  </t>
    </r>
    <r>
      <rPr>
        <b/>
        <sz val="12"/>
        <rFont val="Times New Roman"/>
        <family val="1"/>
        <charset val="204"/>
      </rPr>
      <t>п.3.5.</t>
    </r>
  </si>
  <si>
    <r>
      <rPr>
        <strike/>
        <sz val="12"/>
        <color indexed="8"/>
        <rFont val="Times New Roman"/>
        <family val="1"/>
        <charset val="204"/>
      </rPr>
      <t>338/19
лот5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strike/>
        <sz val="12"/>
        <color indexed="8"/>
        <rFont val="Times New Roman"/>
        <family val="1"/>
        <charset val="204"/>
      </rPr>
      <t>734/19</t>
    </r>
    <r>
      <rPr>
        <b/>
        <sz val="12"/>
        <color indexed="8"/>
        <rFont val="Times New Roman"/>
        <family val="1"/>
        <charset val="204"/>
      </rPr>
      <t xml:space="preserve">
объявлен новый конкурс 
1061/19</t>
    </r>
  </si>
  <si>
    <r>
      <rPr>
        <strike/>
        <sz val="12"/>
        <color indexed="8"/>
        <rFont val="Times New Roman"/>
        <family val="1"/>
        <charset val="204"/>
      </rPr>
      <t>540/19</t>
    </r>
    <r>
      <rPr>
        <b/>
        <sz val="12"/>
        <color indexed="8"/>
        <rFont val="Times New Roman"/>
        <family val="1"/>
        <charset val="204"/>
      </rPr>
      <t xml:space="preserve">
объявлен новый конкурс
746/19 </t>
    </r>
  </si>
  <si>
    <r>
      <t xml:space="preserve">24.07.2019 - открытие- 0уч;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 планируется к объявлению новая процедура закупки
</t>
    </r>
    <r>
      <rPr>
        <b/>
        <sz val="12"/>
        <color indexed="8"/>
        <rFont val="Times New Roman"/>
        <family val="1"/>
        <charset val="204"/>
      </rPr>
      <t>объявлен новый конкурс 746/19</t>
    </r>
    <r>
      <rPr>
        <sz val="12"/>
        <color indexed="8"/>
        <rFont val="Times New Roman"/>
        <family val="1"/>
        <charset val="204"/>
      </rPr>
      <t xml:space="preserve">: Готов к объявлению (расчет начальной цены)
08.10.2019 - закупочная МЗ РБ - определение ориентировочных цен; 27.11.2019 - открытие (запросы на ЭТП) - 0 уч; признан несостоявшимся
(ПЭА) 18.12.2019 - повторное открытие - 0 уч; признан не состоявшимся
(ЗОИ) 09.01.2020- повторное открытие - 0 уч; признан не состоявшимся
(ЗОИ) 29.01.2020 - открытие - 0 уч; признан не состоявшимся
(ЗОИ)12.02.2020 - повторное открытие - 0 уч; признан не состоявшимся . 
</t>
    </r>
    <r>
      <rPr>
        <sz val="12"/>
        <color rgb="FFFF0000"/>
        <rFont val="Times New Roman"/>
        <family val="1"/>
        <charset val="204"/>
      </rPr>
      <t>Приказ 73 от  30.01.20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</si>
  <si>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 ООО "Альгимед Трейд"  - 84 875,00 BYN. - 1 шт.</t>
    </r>
  </si>
  <si>
    <r>
      <t xml:space="preserve">08.10.2019 - закупочная МЗ РБ - определение ориентировочных цен
Готов к объявлению (расчет начальной цены)
11.12.2019 - открытие - 0 уч; признан несостоявшимся
(ПЭА) 12.02.2020 - повторное открытие (запрос на ЭТП по увелич ориентир. стоим.; перенос с 10.01.2020 - стоимость на ЗК МЗ РБ)  - 1уч; признан несостоявшимся
(ПЭА) 04.03.2020 - повторное открытие - 1уч; признан несостоявшимся
13.03.2020 - закупочная МЗ РБ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необходимостью внесения изменений и дополнений в заявку на закупку № 211/30-19 с учетом письма ГУ «РНПЦ Мать и дитя» (вх. от 05.03.2020 г. № 8-10/4401).
 </t>
    </r>
    <r>
      <rPr>
        <sz val="12"/>
        <color rgb="FFFF0000"/>
        <rFont val="Times New Roman"/>
        <family val="1"/>
        <charset val="204"/>
      </rPr>
      <t>Приказ 73 от  30.01.20.</t>
    </r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</si>
  <si>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 Частное торгово-производственное унитарное предприятие "Фэир Контраст"  -  72 800,00 BYN.
 - 1 шт. 
</t>
    </r>
  </si>
  <si>
    <r>
      <rPr>
        <strike/>
        <sz val="12"/>
        <color indexed="8"/>
        <rFont val="Times New Roman"/>
        <family val="1"/>
        <charset val="204"/>
      </rPr>
      <t>543/19</t>
    </r>
    <r>
      <rPr>
        <b/>
        <sz val="12"/>
        <color indexed="8"/>
        <rFont val="Times New Roman"/>
        <family val="1"/>
        <charset val="204"/>
      </rPr>
      <t xml:space="preserve">
объявлен новый конкурс
701/19 </t>
    </r>
  </si>
  <si>
    <r>
      <t xml:space="preserve">24.07.2019 - открытие- 0уч;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 планируется к объявлению новая процедура закупки
</t>
    </r>
    <r>
      <rPr>
        <b/>
        <sz val="12"/>
        <color indexed="8"/>
        <rFont val="Times New Roman"/>
        <family val="1"/>
        <charset val="204"/>
      </rPr>
      <t>объявлен новый конкурс 701/19:</t>
    </r>
    <r>
      <rPr>
        <sz val="12"/>
        <color indexed="8"/>
        <rFont val="Times New Roman"/>
        <family val="1"/>
        <charset val="204"/>
      </rPr>
      <t xml:space="preserve"> 25.09.2019 - открытие- 0уч; признан несостоявшимся
(ПЭА) 16.10.2019 - повторное открытие - 0 уч; признан несостоявшимся; провести по ЗОИ
(ЗОИ) 06.11.2019 - открытие - 0 уч; 
(ПЗОИ) 20.11.2019 - повторное открытие - 1уч; 05.02.2020 - рассмотрение ЭЗ - отклонение; признан несостоявшимся
</t>
    </r>
    <r>
      <rPr>
        <sz val="12"/>
        <color rgb="FFFF0000"/>
        <rFont val="Times New Roman"/>
        <family val="1"/>
        <charset val="204"/>
      </rPr>
      <t>Приказ 73 от  30.01.20.</t>
    </r>
  </si>
  <si>
    <r>
      <t>протокол №30/1 от 31.05.2019 п.1
( №213/30-</t>
    </r>
    <r>
      <rPr>
        <b/>
        <sz val="12"/>
        <rFont val="Times New Roman"/>
        <family val="1"/>
        <charset val="204"/>
      </rPr>
      <t xml:space="preserve">19)
</t>
    </r>
    <r>
      <rPr>
        <sz val="12"/>
        <rFont val="Times New Roman"/>
        <family val="1"/>
        <charset val="204"/>
      </rPr>
      <t>протокол №70/1 от 20.12.2019 п.1
( №213-2/70-19)</t>
    </r>
  </si>
  <si>
    <r>
      <rPr>
        <strike/>
        <sz val="12"/>
        <color indexed="8"/>
        <rFont val="Times New Roman"/>
        <family val="1"/>
        <charset val="204"/>
      </rPr>
      <t>544/19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strike/>
        <sz val="12"/>
        <color indexed="8"/>
        <rFont val="Times New Roman"/>
        <family val="1"/>
        <charset val="204"/>
      </rPr>
      <t xml:space="preserve">702/19 
</t>
    </r>
    <r>
      <rPr>
        <b/>
        <sz val="12"/>
        <color indexed="8"/>
        <rFont val="Times New Roman"/>
        <family val="1"/>
        <charset val="204"/>
      </rPr>
      <t xml:space="preserve">
объявлен новый конкурс
215/20</t>
    </r>
  </si>
  <si>
    <r>
      <rPr>
        <strike/>
        <sz val="12"/>
        <color indexed="8"/>
        <rFont val="Times New Roman"/>
        <family val="1"/>
        <charset val="204"/>
      </rPr>
      <t>545/19</t>
    </r>
    <r>
      <rPr>
        <b/>
        <sz val="12"/>
        <color indexed="8"/>
        <rFont val="Times New Roman"/>
        <family val="1"/>
        <charset val="204"/>
      </rPr>
      <t xml:space="preserve">
объявлен новый конкурс
751/19 
лот1
</t>
    </r>
  </si>
  <si>
    <r>
      <t xml:space="preserve">на контракте с 09.01.2020; 10.01.2020 - закупочная МЗ РБ - утверждено.
 </t>
    </r>
    <r>
      <rPr>
        <sz val="12"/>
        <color rgb="FFFF0000"/>
        <rFont val="Times New Roman"/>
        <family val="1"/>
        <charset val="204"/>
      </rPr>
      <t>ПЛАН 2020. Приказ 73 от 30.01.20. Приказ 357 27.03.20 ( СМ. поз 4.36 План 2020 )</t>
    </r>
  </si>
  <si>
    <r>
      <rPr>
        <strike/>
        <sz val="12"/>
        <color indexed="8"/>
        <rFont val="Times New Roman"/>
        <family val="1"/>
        <charset val="204"/>
      </rPr>
      <t>548/19</t>
    </r>
    <r>
      <rPr>
        <b/>
        <sz val="12"/>
        <color indexed="8"/>
        <rFont val="Times New Roman"/>
        <family val="1"/>
        <charset val="204"/>
      </rPr>
      <t xml:space="preserve">
объявлен новый конкурс
752/19 
лот1
</t>
    </r>
  </si>
  <si>
    <r>
      <t xml:space="preserve">24.07.2019 - открытие- 1уч;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 планируется к объявлению новая процедура закупки
</t>
    </r>
    <r>
      <rPr>
        <b/>
        <sz val="12"/>
        <color indexed="8"/>
        <rFont val="Times New Roman"/>
        <family val="1"/>
        <charset val="204"/>
      </rPr>
      <t>объявлен новый конкурс 752/19</t>
    </r>
    <r>
      <rPr>
        <sz val="12"/>
        <color indexed="8"/>
        <rFont val="Times New Roman"/>
        <family val="1"/>
        <charset val="204"/>
      </rPr>
      <t xml:space="preserve">: 09.10.2019 - открытие - 0 уч; признан несостоявшимся
(ПЭА) 30.10.2019 -  повторное открытие - 0 уч; признан несостоявшимся; провести по ЗОИ
(ЗОИ) 20.11.2019 - открытие - 0 уч; 
(ПЗОИ) 04.12.2019 - повторное открытие - 0 уч; признан несостоявшимся. 
</t>
    </r>
    <r>
      <rPr>
        <sz val="12"/>
        <color rgb="FFFF0000"/>
        <rFont val="Times New Roman"/>
        <family val="1"/>
        <charset val="204"/>
      </rPr>
      <t xml:space="preserve">Приказ 73 от  30.01.20.
</t>
    </r>
  </si>
  <si>
    <r>
      <rPr>
        <strike/>
        <sz val="12"/>
        <color indexed="8"/>
        <rFont val="Times New Roman"/>
        <family val="1"/>
        <charset val="204"/>
      </rPr>
      <t>549/19</t>
    </r>
    <r>
      <rPr>
        <b/>
        <sz val="12"/>
        <color indexed="8"/>
        <rFont val="Times New Roman"/>
        <family val="1"/>
        <charset val="204"/>
      </rPr>
      <t xml:space="preserve">
объявлен новый конкурс
753/19 
лот1
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</si>
  <si>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 Delrus Europe Kft., Венгрия,  -  9 600,00 EUR. - 2 шт. 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</si>
  <si>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 Delrus Europe Kft., Венгрия,  - 11 000,00 EUR.-2 шт. </t>
    </r>
  </si>
  <si>
    <r>
      <rPr>
        <b/>
        <sz val="12"/>
        <rFont val="Times New Roman"/>
        <family val="1"/>
        <charset val="204"/>
      </rPr>
      <t>лот3</t>
    </r>
    <r>
      <rPr>
        <sz val="12"/>
        <rFont val="Times New Roman"/>
        <family val="1"/>
        <charset val="204"/>
      </rPr>
      <t xml:space="preserve">
Delrus Europe Kft., Венгрия,  - 3 150,00 EUR. - 1 шт.  </t>
    </r>
  </si>
  <si>
    <r>
      <t xml:space="preserve">23.10.2019 - открытие - 0 уч; признан несостоявшимся
(ЗОИ) 30.10.2019 - повторное открытие - 0уч; признан несостоявшимся
(ПЗОИ) 13.11.2019 - повторное открытие- 0уч; признан несостоявшимся
(ПЗОИ) 20.11.2019 - повторное открытие - 0уч; признан несостоявшимся. 
</t>
    </r>
    <r>
      <rPr>
        <sz val="12"/>
        <color rgb="FFFF0000"/>
        <rFont val="Times New Roman"/>
        <family val="1"/>
        <charset val="204"/>
      </rPr>
      <t>Приказ 73 от  30.01.20.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</si>
  <si>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 NEWM LIMITED  - 81 264,00 EUR .-6 к-тов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</si>
  <si>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NEWM LIMITED  - 38 689,00  EUR .- 5 к-тов</t>
    </r>
  </si>
  <si>
    <r>
      <rPr>
        <strike/>
        <sz val="12"/>
        <color indexed="8"/>
        <rFont val="Times New Roman"/>
        <family val="1"/>
        <charset val="204"/>
      </rPr>
      <t>339/19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>объявлен новый конкурс 
442/19
(8+4шт.)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strike/>
        <sz val="12"/>
        <color indexed="8"/>
        <rFont val="Times New Roman"/>
        <family val="1"/>
        <charset val="204"/>
      </rPr>
      <t>654/19</t>
    </r>
    <r>
      <rPr>
        <b/>
        <sz val="12"/>
        <color indexed="8"/>
        <rFont val="Times New Roman"/>
        <family val="1"/>
        <charset val="204"/>
      </rPr>
      <t xml:space="preserve">
объявлен новый конкурс
910/19-ЭА</t>
    </r>
  </si>
  <si>
    <r>
      <t xml:space="preserve">ОДО "БЕЛМЕДСНАБТЕХНИКА"  -  1 211 755,14 бел. руб. - 10 компл. ( 6 шт. мониторов, 1 центр. Станция в 1 комплекте ) - 4 компл. за счет средст "Банка Развития ", а </t>
    </r>
    <r>
      <rPr>
        <b/>
        <sz val="12"/>
        <color indexed="8"/>
        <rFont val="Times New Roman"/>
        <family val="1"/>
        <charset val="204"/>
      </rPr>
      <t xml:space="preserve"> 6 компл. За счет централизованных средств.</t>
    </r>
  </si>
  <si>
    <r>
      <rPr>
        <b/>
        <sz val="12"/>
        <rFont val="Times New Roman"/>
        <family val="1"/>
        <charset val="204"/>
      </rPr>
      <t>лот4</t>
    </r>
    <r>
      <rPr>
        <sz val="12"/>
        <rFont val="Times New Roman"/>
        <family val="1"/>
        <charset val="204"/>
      </rPr>
      <t xml:space="preserve">
 Sabiedriba ar ierobezotu atbildibu "SIS BIZNESA SERVISS"  - 1 971 999,00 бел.руб - 1 к-т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</si>
  <si>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 Sabiedriba ar ierobezotu atbildibu "SIS BIZNESA SERVISS"  - 2 176 795,00 бел.руб., - 1 к-т</t>
    </r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</si>
  <si>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 Tradintek SA  - 
1 701 313,46 бел.руб.,  - 1 к-т</t>
    </r>
  </si>
  <si>
    <r>
      <t xml:space="preserve">Гомель  м-н №17, </t>
    </r>
    <r>
      <rPr>
        <b/>
        <sz val="12"/>
        <rFont val="Times New Roman"/>
        <family val="1"/>
        <charset val="204"/>
      </rPr>
      <t>Белыничская ЦРБ</t>
    </r>
    <r>
      <rPr>
        <sz val="12"/>
        <rFont val="Times New Roman"/>
        <family val="1"/>
        <charset val="204"/>
      </rPr>
      <t xml:space="preserve"> п.40.4</t>
    </r>
  </si>
  <si>
    <r>
      <rPr>
        <b/>
        <sz val="12"/>
        <color indexed="8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OU Eairfield Global  - 221 212,88 евро. - 1 к-т</t>
    </r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</si>
  <si>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 NEWM LIMITED  -  1 431 443,00 бел.руб.,  - к -тов</t>
    </r>
  </si>
  <si>
    <r>
      <t>на контракте с 30.08.2019.  
СООО “АСВ Трейд Сервис”, г. Минск. Договор № С-19/1866 13.09.19. Исполнен.   Приказ № 1242 17.10.19.</t>
    </r>
    <r>
      <rPr>
        <sz val="12"/>
        <color rgb="FFFF0000"/>
        <rFont val="Times New Roman"/>
        <family val="1"/>
        <charset val="204"/>
      </rPr>
      <t xml:space="preserve"> ПЛАН 2020. Приказ 73  от  30.01.20
</t>
    </r>
  </si>
  <si>
    <r>
      <rPr>
        <b/>
        <sz val="12"/>
        <color indexed="8"/>
        <rFont val="Times New Roman"/>
        <family val="1"/>
        <charset val="204"/>
      </rPr>
      <t>лот3</t>
    </r>
    <r>
      <rPr>
        <sz val="12"/>
        <color indexed="8"/>
        <rFont val="Times New Roman"/>
        <family val="1"/>
        <charset val="204"/>
      </rPr>
      <t xml:space="preserve">
 СООО “АСВ Трейд Сервис”, г. Минск,  - 84 934,56 BYN.</t>
    </r>
  </si>
  <si>
    <r>
      <rPr>
        <b/>
        <sz val="12"/>
        <color rgb="FF000000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 Tradintek SA  -  4 065 600,00 BYN - 1 к-т
</t>
    </r>
    <r>
      <rPr>
        <b/>
        <i/>
        <sz val="12"/>
        <color indexed="8"/>
        <rFont val="Times New Roman"/>
        <family val="1"/>
        <charset val="204"/>
      </rPr>
      <t xml:space="preserve"> ( 1 к-т см. МТ поз. 4.41- План 2019 )</t>
    </r>
  </si>
  <si>
    <r>
      <t xml:space="preserve">2ПТД -1 ; 10ГКБ, МККДЦ, МогОБ;Кобрин, </t>
    </r>
    <r>
      <rPr>
        <b/>
        <sz val="12"/>
        <rFont val="Times New Roman"/>
        <family val="1"/>
        <charset val="204"/>
      </rPr>
      <t>Лида</t>
    </r>
    <r>
      <rPr>
        <sz val="12"/>
        <rFont val="Times New Roman"/>
        <family val="1"/>
        <charset val="204"/>
      </rPr>
      <t>, Новогрудок, Столин; ГКБ №4 Гродно, Лепель ,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Гомель м-н№17, </t>
    </r>
    <r>
      <rPr>
        <b/>
        <sz val="12"/>
        <rFont val="Times New Roman"/>
        <family val="1"/>
        <charset val="204"/>
      </rPr>
      <t>Молодечно,</t>
    </r>
    <r>
      <rPr>
        <sz val="12"/>
        <rFont val="Times New Roman"/>
        <family val="1"/>
        <charset val="204"/>
      </rPr>
      <t xml:space="preserve">  (п.39)</t>
    </r>
  </si>
  <si>
    <r>
      <t xml:space="preserve">(ПЭА) 24.07.2019 - повторное открытие (запрос на ЭТП)- 4уч; 07.08.2019 - рассмотрение 1 разделов- отклонение;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 планируется к объявлению новая процедура закупки
объявлен новый конкурс 1032/19 лот1: 09.01.2020 - открытие - 4уч; 29.01.2020 - рассмотрение 1 разделов - допущен к торгам; 05.02.2020 - торги; 12.02.2020 - победителем выбран участник ООО "БМ МЕДИКАЛ"; 21.02.2020 - закупочная МЗ РБ - утверждено; на контракте с 26.02.2020
</t>
    </r>
    <r>
      <rPr>
        <sz val="12"/>
        <color rgb="FFFF0000"/>
        <rFont val="Times New Roman"/>
        <family val="1"/>
        <charset val="204"/>
      </rPr>
      <t>Приказ 357 27.03.20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</si>
  <si>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 ООО "БМ МЕДИКАЛ" - 119 880,00 BYN. -  1 шт. ( для ангиографа )</t>
    </r>
  </si>
  <si>
    <r>
      <rPr>
        <b/>
        <sz val="12"/>
        <color indexed="8"/>
        <rFont val="Times New Roman"/>
        <family val="1"/>
        <charset val="204"/>
      </rPr>
      <t>лот4</t>
    </r>
    <r>
      <rPr>
        <sz val="12"/>
        <color indexed="8"/>
        <rFont val="Times New Roman"/>
        <family val="1"/>
        <charset val="204"/>
      </rPr>
      <t xml:space="preserve">
ООО «Драйв», Республика Беларусь, - 109 680,00 BYN. - 1 шт. </t>
    </r>
  </si>
  <si>
    <r>
      <rPr>
        <b/>
        <strike/>
        <sz val="12"/>
        <color indexed="8"/>
        <rFont val="Times New Roman"/>
        <family val="1"/>
        <charset val="204"/>
      </rPr>
      <t>439/19</t>
    </r>
    <r>
      <rPr>
        <b/>
        <sz val="12"/>
        <color indexed="8"/>
        <rFont val="Times New Roman"/>
        <family val="1"/>
        <charset val="204"/>
      </rPr>
      <t xml:space="preserve">
объявлен новый конкурс 613/19 лот1 объявлен новый конкурс  987/19  лот 1</t>
    </r>
  </si>
  <si>
    <r>
      <rPr>
        <b/>
        <sz val="12"/>
        <color indexed="8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ОДО «ГЕОЛ-М»  -1 368 000,00 BYN. - 3 шт.</t>
    </r>
  </si>
  <si>
    <r>
      <t>Приказ 357 27.03.21 (</t>
    </r>
    <r>
      <rPr>
        <sz val="12"/>
        <color rgb="FF00B050"/>
        <rFont val="Times New Roman"/>
        <family val="1"/>
        <charset val="204"/>
      </rPr>
      <t xml:space="preserve"> см. приказ 73 п. 4.2 ) Повтор</t>
    </r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</si>
  <si>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ООО "БМ МЕДИКАЛ"   - 1 696 917,00 бел. руб. - 30 шт. </t>
    </r>
  </si>
  <si>
    <r>
      <rPr>
        <b/>
        <sz val="12"/>
        <rFont val="Times New Roman"/>
        <family val="1"/>
        <charset val="204"/>
      </rPr>
      <t xml:space="preserve">лот2: . На контракт с  21.08.19. </t>
    </r>
    <r>
      <rPr>
        <sz val="12"/>
        <rFont val="Times New Roman"/>
        <family val="1"/>
        <charset val="204"/>
      </rPr>
      <t xml:space="preserve">
Договор С-19/1747 03.10.19. Поставка товара в течение 90 кал.  дней с даты уведомления  - до 11.06.20 ( 45 шт. )..  </t>
    </r>
    <r>
      <rPr>
        <sz val="12"/>
        <color rgb="FFFF0000"/>
        <rFont val="Times New Roman"/>
        <family val="1"/>
        <charset val="204"/>
      </rPr>
      <t>ПЛАН 2020. Приказ 73 от  30.01.20</t>
    </r>
  </si>
  <si>
    <r>
      <rPr>
        <b/>
        <sz val="12"/>
        <rFont val="Times New Roman"/>
        <family val="1"/>
        <charset val="204"/>
      </rPr>
      <t>лот3</t>
    </r>
    <r>
      <rPr>
        <sz val="12"/>
        <rFont val="Times New Roman"/>
        <family val="1"/>
        <charset val="204"/>
      </rPr>
      <t xml:space="preserve">: . На контракт с  21.08.19. 
Договор С-19/1748 03.10.19. Поставка товара в течение 90 кал.  дней с даты уведомления - до 11.06.20 ( 20 шт. ).  </t>
    </r>
    <r>
      <rPr>
        <sz val="12"/>
        <color rgb="FFFF0000"/>
        <rFont val="Times New Roman"/>
        <family val="1"/>
        <charset val="204"/>
      </rPr>
      <t>ПЛАН 2020. Приказ 73 от  30.01.20</t>
    </r>
  </si>
  <si>
    <r>
      <t xml:space="preserve">01.08.2018 - поступила заявка на закупку
10.12.2018 - поступил приказ от МЗ РБ о создании ЭК
21.11.2018 - открытие (Запрос на ЭТП) - 0 уч; признан несостоявшимся; провести по ЗОИ
(ЗОИ) 05.12.2018 - открытие - 1уч; передан на ЭК;  03.04.2019 - рассмотрение ЭЗ ( перенос 23.01.2019 - запрос в отдел маркетинга - превышение нач.стоимости; перенос с 20.03.2019 - маркетинг(скидка))- отклонение
(ПЗОИ) 17.04.2019 - повторное открытие - 2уч; передан на ЭК; 23.10.2019 - рассмотрение ЭЗ (запрос участнику) - выбрать поставщиком ОДО «Геол-М», Республика Беларусь; 25.10.2019 - закупочная МЗ РБ - утверждено; перерегистрация 1 позиции. </t>
    </r>
    <r>
      <rPr>
        <sz val="12"/>
        <color rgb="FFFF0000"/>
        <rFont val="Times New Roman"/>
        <family val="1"/>
        <charset val="204"/>
      </rPr>
      <t xml:space="preserve"> Приказ 73 от  30.01.20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</si>
  <si>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ОДО «Геол-М», Республика Беларусь -338 073,68 бел.руб</t>
    </r>
  </si>
  <si>
    <r>
      <rPr>
        <strike/>
        <sz val="12"/>
        <rFont val="Times New Roman"/>
        <family val="1"/>
        <charset val="204"/>
      </rPr>
      <t>547/19</t>
    </r>
    <r>
      <rPr>
        <b/>
        <sz val="12"/>
        <rFont val="Times New Roman"/>
        <family val="1"/>
        <charset val="204"/>
      </rPr>
      <t xml:space="preserve">
объявлен новый конкурс 
703/19</t>
    </r>
  </si>
  <si>
    <r>
      <rPr>
        <b/>
        <sz val="12"/>
        <rFont val="Times New Roman"/>
        <family val="1"/>
        <charset val="204"/>
      </rPr>
      <t>лот6</t>
    </r>
    <r>
      <rPr>
        <sz val="12"/>
        <rFont val="Times New Roman"/>
        <family val="1"/>
        <charset val="204"/>
      </rPr>
      <t xml:space="preserve">
 ПЧУП "Текомакс-Мн" -  37 388,87 бел.руб. - 2 ед.</t>
    </r>
  </si>
  <si>
    <r>
      <rPr>
        <sz val="12"/>
        <rFont val="Times New Roman"/>
        <family val="1"/>
        <charset val="204"/>
      </rPr>
      <t xml:space="preserve"> 17.07.2019 -  дата открытия (2 запроса на ЭТП) - 3 уч; 31.07.2019 - рассмотрение 1 разделов- допущен к торгам; 05.08.2019 - торги; 14.08.2019 - подведение итогов торгов - победителем выбрана компания SIA "SIS BIZNESA SERVISS"; проводятся маркетинговые исследования; 06.09.2019 - закупочная МЗ РБ - утверждено; на контракт.
Контракт №  С-19/2057 03.10.19. Поставка товара в течение 60 кал.  Дней с даты открытия аккредитива.</t>
    </r>
    <r>
      <rPr>
        <sz val="12"/>
        <color rgb="FFFF0000"/>
        <rFont val="Times New Roman"/>
        <family val="1"/>
        <charset val="204"/>
      </rPr>
      <t xml:space="preserve"> Приказ 357 от 27.03.20. 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</si>
  <si>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 SIA "SIS BIZNESA SERVISS" -70 900,00 BYN,</t>
    </r>
  </si>
  <si>
    <r>
      <t xml:space="preserve"> Поставка товара в течение 60 кал.  Дней с даты открытия аккредитива.</t>
    </r>
    <r>
      <rPr>
        <sz val="12"/>
        <color rgb="FFFF0000"/>
        <rFont val="Times New Roman"/>
        <family val="1"/>
        <charset val="204"/>
      </rPr>
      <t>Приказ 357 27.03.20</t>
    </r>
  </si>
  <si>
    <r>
      <rPr>
        <sz val="12"/>
        <rFont val="Times New Roman"/>
        <family val="1"/>
        <charset val="204"/>
      </rPr>
      <t>победитель: ТПЧУП "БЕЛМЕДСНАБ"
С-18/3000 17.12.18.  Поставка товара в течение 60 кал. Дней с даты уведомления до 24.07.19.  Товар в процессе регистрации ( письмо Поставщика исх. № 33 от 27.03.19 ). Письмо от Поставщика  исх. № 72 от 27.05.19 -  поставка ожидается в конце сентября 2019.  Перерегистрация.</t>
    </r>
    <r>
      <rPr>
        <sz val="12"/>
        <color rgb="FFFF0000"/>
        <rFont val="Times New Roman"/>
        <family val="1"/>
        <charset val="204"/>
      </rPr>
      <t xml:space="preserve"> Приказ 357 27.03.20</t>
    </r>
  </si>
  <si>
    <r>
      <rPr>
        <b/>
        <strike/>
        <sz val="12"/>
        <rFont val="Times New Roman"/>
        <family val="1"/>
        <charset val="204"/>
      </rPr>
      <t>695/18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№327/36-18
</t>
    </r>
    <r>
      <rPr>
        <b/>
        <sz val="12"/>
        <rFont val="Times New Roman"/>
        <family val="1"/>
        <charset val="204"/>
      </rPr>
      <t>Объявлен новый конкурс
 469/19</t>
    </r>
  </si>
  <si>
    <r>
      <t xml:space="preserve">ООО «Реамедресурс»  -1 698 316,50 бел. руб. - всего 1639 наб. (1839 шт. =  перспективный </t>
    </r>
    <r>
      <rPr>
        <b/>
        <sz val="12"/>
        <rFont val="Times New Roman"/>
        <family val="1"/>
        <charset val="204"/>
      </rPr>
      <t>план 1639 наб.</t>
    </r>
    <r>
      <rPr>
        <sz val="12"/>
        <rFont val="Times New Roman"/>
        <family val="1"/>
        <charset val="204"/>
      </rPr>
      <t xml:space="preserve"> + 200 наб.  МТ )</t>
    </r>
  </si>
  <si>
    <r>
      <rPr>
        <strike/>
        <sz val="12"/>
        <color rgb="FF000000"/>
        <rFont val="Times New Roman"/>
        <family val="1"/>
        <charset val="204"/>
      </rPr>
      <t>598/19
лот1</t>
    </r>
    <r>
      <rPr>
        <b/>
        <sz val="12"/>
        <color indexed="8"/>
        <rFont val="Times New Roman"/>
        <family val="1"/>
        <charset val="204"/>
      </rPr>
      <t xml:space="preserve">
(3 шт. см МТ п.4.16.)
объявлен новый конкурс
874/19 </t>
    </r>
  </si>
  <si>
    <r>
      <t xml:space="preserve">РНПЦ ТО, РНПЦ ОМР подпрограмма НИЗ </t>
    </r>
    <r>
      <rPr>
        <b/>
        <sz val="12"/>
        <color indexed="8"/>
        <rFont val="Times New Roman"/>
        <family val="1"/>
        <charset val="204"/>
      </rPr>
      <t>п.44</t>
    </r>
  </si>
  <si>
    <r>
      <t xml:space="preserve">Аппараты слуховые цифровые для средних потерь слуха </t>
    </r>
    <r>
      <rPr>
        <b/>
        <sz val="12"/>
        <color rgb="FFFF0000"/>
        <rFont val="Times New Roman"/>
        <family val="1"/>
        <charset val="204"/>
      </rPr>
      <t>(по ЗЗ - 2400 ед.)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</si>
  <si>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ООО «Т-Медика»  - 341 324,00 бел.руб. - 10 шт. </t>
    </r>
  </si>
  <si>
    <r>
      <t xml:space="preserve">29.05.2019 - подведение итогов торгов - победителем выбрано ООО «Т-Медика» ;  на контракте с 26.06.2019. Договор № C-19/1320  04.07.2019. Исполнен. 
</t>
    </r>
    <r>
      <rPr>
        <sz val="12"/>
        <color indexed="10"/>
        <rFont val="Times New Roman"/>
        <family val="1"/>
        <charset val="204"/>
      </rPr>
      <t>Перенесено в МТ Приказ № № 776 от 21.06.19.   Приказ № 1242 17.10.19. Приказ 73 от 30.01.20</t>
    </r>
  </si>
  <si>
    <r>
      <rPr>
        <sz val="12"/>
        <color rgb="FFFF0000"/>
        <rFont val="Times New Roman"/>
        <family val="1"/>
        <charset val="204"/>
      </rPr>
      <t xml:space="preserve">Договор исполнен. </t>
    </r>
    <r>
      <rPr>
        <b/>
        <sz val="12"/>
        <color rgb="FFFF0000"/>
        <rFont val="Times New Roman"/>
        <family val="1"/>
        <charset val="204"/>
      </rPr>
      <t>Перенесено в МТ Приказ № № 776 от 21.06.19.    Приказ № 1242 17.10.19. Приказ 73 от 30.01.20</t>
    </r>
  </si>
  <si>
    <r>
      <t xml:space="preserve">(ПЭА) 10.07.2019 - повторное открытие- 1уч; признан неостсоявшимся
В связи со вступлением в силу Закона РБ № 136-З от 17.07.2018 "О внесении изменений и дополнений в закон РБ "О гос. закупках товаров (работ, услуг)".
</t>
    </r>
    <r>
      <rPr>
        <b/>
        <sz val="12"/>
        <rFont val="Times New Roman"/>
        <family val="1"/>
        <charset val="204"/>
      </rPr>
      <t>объявлению новая процедура закупки 949/19-ЗОИ</t>
    </r>
    <r>
      <rPr>
        <sz val="12"/>
        <rFont val="Times New Roman"/>
        <family val="1"/>
        <charset val="204"/>
      </rPr>
      <t xml:space="preserve">: 26.12.2019 - открытие - 1уч; 26.02.2020- рассмотрение ЭЗ - 1уч; 06.03.2020- рассмотрение ЭЗ (запрос участнику от ЭК) - отклонение;
(ПЗОИ) 18.03.2020 - повторное открытие - 0 уч; признан несостоявшимся
</t>
    </r>
    <r>
      <rPr>
        <sz val="12"/>
        <color rgb="FFFF0000"/>
        <rFont val="Times New Roman"/>
        <family val="1"/>
        <charset val="204"/>
      </rPr>
      <t>Приказ 73 от 30.01.20</t>
    </r>
  </si>
  <si>
    <r>
      <t xml:space="preserve">ЗОИ: 27.11.2019 - открытие - 3уч; передан на ЭК; 06.12.2019 - рассмотрение ЭЗ - выбрать поставщиком  ООО «Актив Лайф Технолоджи»; 06.12.2019 - закупочная МЗ РБ; на контракте с 06.12.2019.
Договор С-19/2654 11.12.19. Исполнен. </t>
    </r>
    <r>
      <rPr>
        <sz val="12"/>
        <color rgb="FFFF0000"/>
        <rFont val="Times New Roman"/>
        <family val="1"/>
        <charset val="204"/>
      </rPr>
      <t>Приказ № 1482 12.12.19. Приказ 73  от 30.01.20</t>
    </r>
  </si>
  <si>
    <r>
      <rPr>
        <strike/>
        <sz val="12"/>
        <color indexed="8"/>
        <rFont val="Times New Roman"/>
        <family val="1"/>
        <charset val="204"/>
      </rPr>
      <t>985/19-ЗОИ</t>
    </r>
    <r>
      <rPr>
        <b/>
        <sz val="12"/>
        <color indexed="8"/>
        <rFont val="Times New Roman"/>
        <family val="1"/>
        <charset val="204"/>
      </rPr>
      <t xml:space="preserve">
объявлен новый конкурс 
1027/19</t>
    </r>
  </si>
  <si>
    <r>
      <t xml:space="preserve">ЗОИ: 27.11.2019 - открытие -  1уч; передан на ЭК; 06.12.2019 - рассмотрение ЭЗ - отклонение; признан несостоявшимся (доработка ТЭЗ); 06.12.2019 - закупочная МЗ РБ - утверждение доработанной заявки на закупку - утверждено
По состоянию на 09.12.2019 заяка на закупку в УП "Белмедтехника" не поступала. </t>
    </r>
    <r>
      <rPr>
        <sz val="12"/>
        <color rgb="FFFF0000"/>
        <rFont val="Times New Roman"/>
        <family val="1"/>
        <charset val="204"/>
      </rPr>
      <t xml:space="preserve">Приказ № 1482 12.12.19
</t>
    </r>
    <r>
      <rPr>
        <b/>
        <sz val="12"/>
        <rFont val="Times New Roman"/>
        <family val="1"/>
        <charset val="204"/>
      </rPr>
      <t>Объявлен новый конкурс 1027/19</t>
    </r>
    <r>
      <rPr>
        <sz val="12"/>
        <rFont val="Times New Roman"/>
        <family val="1"/>
        <charset val="204"/>
      </rPr>
      <t xml:space="preserve">: 18.12.2019 - открытие - 1уч; 26.12.2019 - рассмотрение ЭЗ - выбрать поставщиком ООО «Азгар»; ждем уторгованных спецификаций. Договор C-19/2899 27.12.19. Исполнен. </t>
    </r>
    <r>
      <rPr>
        <sz val="12"/>
        <color rgb="FFFF0000"/>
        <rFont val="Times New Roman"/>
        <family val="1"/>
        <charset val="204"/>
      </rPr>
      <t>Приказ 73 от 30.01.20.</t>
    </r>
  </si>
  <si>
    <r>
      <t>ЗОИ: 04.12.2019 - открытие (перенос с 29.11.2019 по запросу потенциального участника) - 2уч; 11.12.2019 - рассмотрение ЭЗ - выбрать поставщиком участника процедуры закупки из одного источника ИП ЧУП «Кардиан», Республика Беларусь, 13.12.2019 - закупочная МЗ РБ - утверждено. На контракте с 13.12.19.
Договор № С-19/2799  23.12.19. Исполнен.</t>
    </r>
    <r>
      <rPr>
        <sz val="12"/>
        <color rgb="FFFF0000"/>
        <rFont val="Times New Roman"/>
        <family val="1"/>
        <charset val="204"/>
      </rPr>
      <t xml:space="preserve"> Приказ № 1482 12.12.19. Приказ 73 от  30.01.20.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</si>
  <si>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Инженерно-промышленное частное унитарное предприятие «Кардиан», Республика Беларусь, -  29 850,00 BYN. - 5 к-тов</t>
    </r>
  </si>
  <si>
    <r>
      <t xml:space="preserve">Договор К-18/2950-С3 14.12.19 .Исполнен.   </t>
    </r>
    <r>
      <rPr>
        <sz val="12"/>
        <color rgb="FFFF0000"/>
        <rFont val="Times New Roman"/>
        <family val="1"/>
        <charset val="204"/>
      </rPr>
      <t>Приказ № 1482 12.10.2019. Приказ № 1482 12.10.2019. Приказ 73 от 30.01.20</t>
    </r>
  </si>
  <si>
    <r>
      <t>ЗОИ: 27.11.2019 - открытие- 2уч; передан на ЭК; 06.12.2019 - рассмотрение ЭЗ - выбрать поставщиком  ООО «НИЦ «Магистр»; 06.12.2019 - закупочная МЗ РБ; на контракте с 06.12.2019.
Договор № С-19/2644 12.12.19 . Исполнен.</t>
    </r>
    <r>
      <rPr>
        <sz val="12"/>
        <color rgb="FFFF0000"/>
        <rFont val="Times New Roman"/>
        <family val="1"/>
        <charset val="204"/>
      </rPr>
      <t>Приказ № 1482 12.12.19. Приказ 73 от 30.01.20</t>
    </r>
  </si>
  <si>
    <r>
      <rPr>
        <strike/>
        <sz val="12"/>
        <color indexed="8"/>
        <rFont val="Times New Roman"/>
        <family val="1"/>
        <charset val="204"/>
      </rPr>
      <t>протокол №15/1 от 19.03.2019 п.7
( №151/15-19)</t>
    </r>
    <r>
      <rPr>
        <sz val="12"/>
        <color indexed="8"/>
        <rFont val="Times New Roman"/>
        <family val="1"/>
        <charset val="204"/>
      </rPr>
      <t xml:space="preserve">
протокол №44/1 от 23.07.2019 п.1
( №248/44-19)</t>
    </r>
  </si>
  <si>
    <r>
      <rPr>
        <strike/>
        <sz val="12"/>
        <color indexed="8"/>
        <rFont val="Times New Roman"/>
        <family val="1"/>
        <charset val="204"/>
      </rPr>
      <t>28.03.2019</t>
    </r>
    <r>
      <rPr>
        <sz val="12"/>
        <color indexed="8"/>
        <rFont val="Times New Roman"/>
        <family val="1"/>
        <charset val="204"/>
      </rPr>
      <t xml:space="preserve">
09.08.2019</t>
    </r>
  </si>
  <si>
    <r>
      <rPr>
        <strike/>
        <sz val="12"/>
        <color indexed="8"/>
        <rFont val="Times New Roman"/>
        <family val="1"/>
        <charset val="204"/>
      </rPr>
      <t>01.04.2019</t>
    </r>
    <r>
      <rPr>
        <sz val="12"/>
        <color indexed="8"/>
        <rFont val="Times New Roman"/>
        <family val="1"/>
        <charset val="204"/>
      </rPr>
      <t xml:space="preserve">
12.09.2019</t>
    </r>
  </si>
  <si>
    <r>
      <rPr>
        <strike/>
        <sz val="12"/>
        <color indexed="8"/>
        <rFont val="Times New Roman"/>
        <family val="1"/>
        <charset val="204"/>
      </rPr>
      <t>327/19
лот1</t>
    </r>
    <r>
      <rPr>
        <b/>
        <sz val="12"/>
        <color indexed="8"/>
        <rFont val="Times New Roman"/>
        <family val="1"/>
        <charset val="204"/>
      </rPr>
      <t xml:space="preserve">
объявлен новы й конкурс 737/19</t>
    </r>
  </si>
  <si>
    <r>
      <t xml:space="preserve">(ПЗОИ) 31.07.2019 - повторное открытие- 0 уч; запрос заказчику о целесообразности закупки
</t>
    </r>
    <r>
      <rPr>
        <b/>
        <sz val="12"/>
        <color indexed="8"/>
        <rFont val="Times New Roman"/>
        <family val="1"/>
        <charset val="204"/>
      </rPr>
      <t>объявлен новы й конкурс 737/19</t>
    </r>
    <r>
      <rPr>
        <sz val="12"/>
        <color indexed="8"/>
        <rFont val="Times New Roman"/>
        <family val="1"/>
        <charset val="204"/>
      </rPr>
      <t>: 02.10.2019 - открытие - 3 уч; 16.10.2019 - рассмотрение 1 разделов - допущен к торгам; 23.10.2019 - торги; 30.10.2019 - подведение итогов торгов - победителем выбран к ОДО "БЕЛМЕДСНАБТЕХНИКА";15.11.2019 -  ЗК МЗ РБ - утверждение результатов закупки; на контракте с 12.11.2019 № С-19/2448 14.11.19.</t>
    </r>
    <r>
      <rPr>
        <sz val="12"/>
        <rFont val="Times New Roman"/>
        <family val="1"/>
        <charset val="204"/>
      </rPr>
      <t xml:space="preserve"> Исполнен. </t>
    </r>
    <r>
      <rPr>
        <sz val="12"/>
        <color rgb="FFFF0000"/>
        <rFont val="Times New Roman"/>
        <family val="1"/>
        <charset val="204"/>
      </rPr>
      <t>Приказ № 1242 17.10.19. Приказ 73 от 30.01.20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</si>
  <si>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Поставка товара в течение 90 кал. дней с даты оплаты мат. затрат . Направлено письмо на оплату в Минздрав.  </t>
    </r>
    <r>
      <rPr>
        <sz val="12"/>
        <color rgb="FFFF0000"/>
        <rFont val="Times New Roman"/>
        <family val="1"/>
        <charset val="204"/>
      </rPr>
      <t>Приказ № 1242 17.10.19 перенесли в МТ п.6.1- 1 шт. Приказ 73 от  30.01.20</t>
    </r>
  </si>
  <si>
    <r>
      <rPr>
        <b/>
        <strike/>
        <sz val="12"/>
        <color indexed="8"/>
        <rFont val="Times New Roman"/>
        <family val="1"/>
        <charset val="204"/>
      </rPr>
      <t>335/19
лот1</t>
    </r>
    <r>
      <rPr>
        <b/>
        <sz val="12"/>
        <color indexed="8"/>
        <rFont val="Times New Roman"/>
        <family val="1"/>
        <charset val="204"/>
      </rPr>
      <t xml:space="preserve">
объявлен новый
конкурс
639/19
лот1</t>
    </r>
  </si>
  <si>
    <r>
      <t xml:space="preserve">02.07.2019 - открытие - 1уч;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услуг)".
11.07.2019 - направлено письмо (№ 8-8/14314 от 11.07.2019) заказчику о необходимости размещения в ГИАС данной позиции годового плана.
 </t>
    </r>
    <r>
      <rPr>
        <b/>
        <sz val="12"/>
        <color indexed="8"/>
        <rFont val="Times New Roman"/>
        <family val="1"/>
        <charset val="204"/>
      </rPr>
      <t>объявлен новый конкурс 639/19 лот1:</t>
    </r>
    <r>
      <rPr>
        <sz val="12"/>
        <color indexed="8"/>
        <rFont val="Times New Roman"/>
        <family val="1"/>
        <charset val="204"/>
      </rPr>
      <t xml:space="preserve"> 04.09.2019 - открытие - 0 уч; признан несостоявшимся - 0 уч; признан несостоявшимся
(ПЭА) 02.10.2019 - повторное открытие - 0 уч; признан несостоявшимся; провести по ЗОИ
(ЗОИ) 16.10.2019 - открытие - 0 уч;
(ПЗОИ) 30.10.2019 - повторное открытие - 2уч; 30.10.2019 - рассмотрение ЭЗ - выбран победитель Интеграл; 01.11.2019 - закупочная МЗ РБ - утверждено; на контракте с  01.11.2019.
Договор № С-19/2395 05.11.19.Исполнен.  
</t>
    </r>
    <r>
      <rPr>
        <sz val="12"/>
        <color rgb="FFFF0000"/>
        <rFont val="Times New Roman"/>
        <family val="1"/>
        <charset val="204"/>
      </rPr>
      <t xml:space="preserve"> Приказ № 1242 17.10.19. Приказ 73 от  30.01.20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</si>
  <si>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Интеграл - 68 700 б.р. - 6 шт.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</si>
  <si>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Производственно-коммерческое ООО "РЕСПЕКТ-ПЛЮС"  - 1 737 391,30 бел.руб - 40 шт.
</t>
    </r>
    <r>
      <rPr>
        <b/>
        <sz val="20"/>
        <rFont val="Times New Roman"/>
        <family val="1"/>
        <charset val="204"/>
      </rPr>
      <t/>
    </r>
  </si>
  <si>
    <r>
      <rPr>
        <b/>
        <strike/>
        <sz val="12"/>
        <color indexed="8"/>
        <rFont val="Times New Roman"/>
        <family val="1"/>
        <charset val="204"/>
      </rPr>
      <t>424/19</t>
    </r>
    <r>
      <rPr>
        <b/>
        <sz val="12"/>
        <color indexed="8"/>
        <rFont val="Times New Roman"/>
        <family val="1"/>
        <charset val="204"/>
      </rPr>
      <t xml:space="preserve">
объявлен новый конкурс
634/19
лот1</t>
    </r>
  </si>
  <si>
    <r>
      <t>29.05.2019 -</t>
    </r>
    <r>
      <rPr>
        <b/>
        <sz val="12"/>
        <color indexed="8"/>
        <rFont val="Times New Roman"/>
        <family val="1"/>
        <charset val="204"/>
      </rPr>
      <t xml:space="preserve"> 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решением комиссии по определению первоочередных закупок Министерства здравоохранения Республики Беларусь от 24.05.2019г. (протокол №29/1 п.30.8)
</t>
    </r>
    <r>
      <rPr>
        <b/>
        <sz val="12"/>
        <color indexed="8"/>
        <rFont val="Times New Roman"/>
        <family val="1"/>
        <charset val="204"/>
      </rPr>
      <t>объявлен новый конкурс 634/19 лот1:</t>
    </r>
    <r>
      <rPr>
        <sz val="12"/>
        <color indexed="8"/>
        <rFont val="Times New Roman"/>
        <family val="1"/>
        <charset val="204"/>
      </rPr>
      <t xml:space="preserve"> 23.10.2019 - открытие (запросы на ЭТП) - 1уч; признан несостоявшимся; провести по ЗОИ
(ЗОИ) 30.10.2019 - открытие - 0 уч;
(ПЗОИ) 06.11.2019 - повторное открытие - 1уч; передан на ЭК; 20.11.2019 - планируется рассмотрение ЭЗ - отклонение
(ПЗОИ) 27.11.2019 - повторное открытие - 1уч; передан на ЭК; 04.12.2019 - рассмотрение ЭЗ - выбрать поставщиком  ООО «Дилмед-2000»; 06.12.2019 - закупочная МЗ РБ  - утверждено;  на контракт 06.12.19. Договор № С-19/2647 11.12.19. Исполнен. 
</t>
    </r>
    <r>
      <rPr>
        <sz val="12"/>
        <color rgb="FFFF0000"/>
        <rFont val="Times New Roman"/>
        <family val="1"/>
        <charset val="204"/>
      </rPr>
      <t>Приказ № 1242 17.10.19. Приказ 73 от  30.01.20.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</si>
  <si>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b/>
        <strike/>
        <sz val="12"/>
        <color indexed="8"/>
        <rFont val="Times New Roman"/>
        <family val="1"/>
        <charset val="204"/>
      </rPr>
      <t>334/19
лот2</t>
    </r>
    <r>
      <rPr>
        <b/>
        <sz val="12"/>
        <color indexed="8"/>
        <rFont val="Times New Roman"/>
        <family val="1"/>
        <charset val="204"/>
      </rPr>
      <t xml:space="preserve">
Объявлен новый конкурс 640/19</t>
    </r>
  </si>
  <si>
    <r>
      <rPr>
        <b/>
        <sz val="12"/>
        <color indexed="8"/>
        <rFont val="Times New Roman"/>
        <family val="1"/>
        <charset val="204"/>
      </rPr>
      <t>лот3</t>
    </r>
    <r>
      <rPr>
        <sz val="12"/>
        <color indexed="8"/>
        <rFont val="Times New Roman"/>
        <family val="1"/>
        <charset val="204"/>
      </rPr>
      <t xml:space="preserve">
ООО  "БЕЛМЕДСНАБТЕХНИКА"   -393  -316,56 бел. руб.
 10 шт.
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</si>
  <si>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ООО «Научно-исследовательский центр «Магистр», Республика Беларусь, - 27 500,00 BYN. - 5 к-тов</t>
    </r>
  </si>
  <si>
    <r>
      <rPr>
        <b/>
        <strike/>
        <sz val="12"/>
        <rFont val="Times New Roman"/>
        <family val="1"/>
        <charset val="204"/>
      </rPr>
      <t>242/19</t>
    </r>
    <r>
      <rPr>
        <b/>
        <sz val="12"/>
        <rFont val="Times New Roman"/>
        <family val="1"/>
        <charset val="204"/>
      </rPr>
      <t xml:space="preserve">
</t>
    </r>
    <r>
      <rPr>
        <strike/>
        <sz val="12"/>
        <rFont val="Times New Roman"/>
        <family val="1"/>
        <charset val="204"/>
      </rPr>
      <t>объявлен новый конкурс 
558/19</t>
    </r>
    <r>
      <rPr>
        <b/>
        <sz val="12"/>
        <rFont val="Times New Roman"/>
        <family val="1"/>
        <charset val="204"/>
      </rPr>
      <t xml:space="preserve">
объявлен новый конкурс
750/19 </t>
    </r>
  </si>
  <si>
    <r>
      <rPr>
        <strike/>
        <sz val="12"/>
        <color indexed="8"/>
        <rFont val="Times New Roman"/>
        <family val="1"/>
        <charset val="204"/>
      </rPr>
      <t>протокол №2/1 от 18.01.2019 п.1
( №70/3-19)</t>
    </r>
    <r>
      <rPr>
        <b/>
        <sz val="12"/>
        <color indexed="8"/>
        <rFont val="Times New Roman"/>
        <family val="1"/>
        <charset val="204"/>
      </rPr>
      <t xml:space="preserve">
протокол №39/1 от 05.07.2019 п.5
( №70-2/39-19)</t>
    </r>
  </si>
  <si>
    <r>
      <rPr>
        <strike/>
        <sz val="12"/>
        <rFont val="Times New Roman"/>
        <family val="1"/>
        <charset val="204"/>
      </rPr>
      <t>22.02.2019</t>
    </r>
    <r>
      <rPr>
        <b/>
        <sz val="12"/>
        <rFont val="Times New Roman"/>
        <family val="1"/>
        <charset val="204"/>
      </rPr>
      <t xml:space="preserve">
12.07.2019</t>
    </r>
  </si>
  <si>
    <r>
      <rPr>
        <strike/>
        <sz val="12"/>
        <rFont val="Times New Roman"/>
        <family val="1"/>
        <charset val="204"/>
      </rPr>
      <t>06.03.2019</t>
    </r>
    <r>
      <rPr>
        <b/>
        <sz val="12"/>
        <rFont val="Times New Roman"/>
        <family val="1"/>
        <charset val="204"/>
      </rPr>
      <t xml:space="preserve">
21.08.2019</t>
    </r>
  </si>
  <si>
    <r>
      <rPr>
        <strike/>
        <sz val="12"/>
        <rFont val="Times New Roman"/>
        <family val="1"/>
        <charset val="204"/>
      </rPr>
      <t>266/19</t>
    </r>
    <r>
      <rPr>
        <b/>
        <sz val="12"/>
        <rFont val="Times New Roman"/>
        <family val="1"/>
        <charset val="204"/>
      </rPr>
      <t xml:space="preserve">
объявлен новый конкурс 
671/19
лот1</t>
    </r>
  </si>
  <si>
    <t>протокол №10/1 от 06.03.2020 п.4
( №43/10-20)</t>
  </si>
  <si>
    <t>Договор исполнен.  Приказ 357 27.03.20</t>
  </si>
  <si>
    <t>290/20 -ЗОИ</t>
  </si>
  <si>
    <t>протокол №54/1 от 28.09.2018 п.1
( №365/54-18)</t>
  </si>
  <si>
    <t xml:space="preserve">01.04.20 - 4613,70 eur </t>
  </si>
  <si>
    <t xml:space="preserve">535/19
лот2
объявлен новый конкурс 638/19 лот2
</t>
  </si>
  <si>
    <t>559 "Средства фонда предупредительных мероприятий по обязательному страхованию гражданской ответственности перевозчика перед пассажирами"</t>
  </si>
  <si>
    <t xml:space="preserve"> Приказ 357 27.03.20 см. ИМН поз 10.22</t>
  </si>
  <si>
    <t>Клей хирургический двухкомпонентный, стерильный для герметизации сосудистых анастомозов</t>
  </si>
  <si>
    <t xml:space="preserve">Поставка товара в течение 60 кал.  Дней с даты уведомления.  </t>
  </si>
  <si>
    <t>11.1</t>
  </si>
  <si>
    <r>
      <rPr>
        <sz val="12"/>
        <rFont val="Times New Roman"/>
        <family val="1"/>
        <charset val="204"/>
      </rPr>
      <t>21.06.2019 - закупочная МЗ РБ - утверждено;  на контракт 04.07.19.  СМ. Перспективный План 2019 поз. 9. Ждем Приказ Минздрава.
SIA "Med Advance Group", Латвия 
Контракт К-19/1415-С1 19.07.19 . Поставка товара в течение 60 кал.  Дней с даты открытия аккредитива.</t>
    </r>
    <r>
      <rPr>
        <sz val="12"/>
        <color rgb="FFFF0000"/>
        <rFont val="Times New Roman"/>
        <family val="1"/>
        <charset val="204"/>
      </rPr>
      <t xml:space="preserve"> ПЛАН 2020 п. 4.20. Приказ 73 от  30.01.20 . </t>
    </r>
  </si>
  <si>
    <t>Договор исполнен. 
 Приказ № 1242 17.10.19. Приказ № 1482 12.10.2019 ( перенесено в МТ п. 3.6 ). Приказ 357 27.03.20</t>
  </si>
  <si>
    <t>С-20/677 18.03.20</t>
  </si>
  <si>
    <t>АДАНИ, РБ - 1 шт. 748 956,47 BYN.</t>
  </si>
  <si>
    <r>
      <t xml:space="preserve">Обращение компании ООО "Цифровая медицина"(задание составлено на чрезмерно дорогостоящее обрудование (перерасход бюджетных средств))
Направлены запросы в Главное управление здравоохранения Гродненского облисполкома, Минскогооблисполкома, главному внештатному специалисту по лучевой диагностике и лучевой терапии. Ответы поступили
18.09.2019 - открытие ( 1уч); 02.10.2019 - рассмотрение 1 разделов - допущен к торгам; 07.10.2019 - торги; 09.10.2019 - подведение итогов торгов - победителем выбрана компания Tradintek SA; проводятся маркетинговые исследования. 25.10.2019 - закупочная МЗ РБ - утверждено; на контракте с 28.10.2019. Контракт № С-19/2347 05.11.19. Поставка товара в течение 90 кал.  дней с даты открытия аккредитива  - до 08.04.20 ( 718001,90 usd +3900,70 usd). Оплачено   частично. Товар отгружен в ЛПУ.  Направлено письмо на оплату в Минздрав.
Приказ № 1242 17.10.19/ </t>
    </r>
    <r>
      <rPr>
        <sz val="12"/>
        <color rgb="FFFF0000"/>
        <rFont val="Times New Roman"/>
        <family val="1"/>
        <charset val="204"/>
      </rPr>
      <t xml:space="preserve"> Приказ 357 27.03.20.</t>
    </r>
  </si>
  <si>
    <t xml:space="preserve">6-13/26230 03.12.19 -721902,60 usd  </t>
  </si>
  <si>
    <t>06.04.20-07.04.20</t>
  </si>
  <si>
    <t>Договор исполнен.
Приказ № 1242 17.10.19. ПЛАН 2020. Приказ 73 от  30.01.20</t>
  </si>
  <si>
    <r>
      <t>На контракт с -9.08.19.
Договор С-19/1711 22.08.2019. Исполнен.</t>
    </r>
    <r>
      <rPr>
        <sz val="12"/>
        <color rgb="FFFF0000"/>
        <rFont val="Times New Roman"/>
        <family val="1"/>
        <charset val="204"/>
      </rPr>
      <t xml:space="preserve"> Приказ № 1242 17.10.19. ПЛАН 2020. Приказ 73 от  30.01.20.</t>
    </r>
  </si>
  <si>
    <t xml:space="preserve">14.01.20 - 09.03.20 - 89 шт. </t>
  </si>
  <si>
    <t>20.12.20 -  - 199 800,00 byn ( 4 шт. )</t>
  </si>
  <si>
    <r>
      <rPr>
        <sz val="12"/>
        <rFont val="Times New Roman"/>
        <family val="1"/>
        <charset val="204"/>
      </rPr>
      <t>Договор исполнен.</t>
    </r>
    <r>
      <rPr>
        <sz val="12"/>
        <color rgb="FFFF0000"/>
        <rFont val="Times New Roman"/>
        <family val="1"/>
        <charset val="204"/>
      </rPr>
      <t xml:space="preserve"> Приказ № 1242 17.10.19. ПЛАН 2020. Приказ 73 от  30.01.20.</t>
    </r>
  </si>
  <si>
    <t>6-13/6238 25.03.20 - 284847,15 byn  - аннулировано</t>
  </si>
  <si>
    <t>6-13/6753 01.04.20 - 565992,86 byn -  аннулировано</t>
  </si>
  <si>
    <t>6-13/7540 10.04.20 - 850840,01 byn</t>
  </si>
  <si>
    <t xml:space="preserve">6-13/7682 13.04.20 - 67995 byn </t>
  </si>
  <si>
    <t>6-13/7683 13/04/20 - 154875  usd +  там. 120 byn+2190,60 usd +6718,12 usd</t>
  </si>
  <si>
    <r>
      <t>(ПЭА) 02.07.2019 - повторное открытие - 0уч;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услуг)". 
11.07.2019 - направлено письмо (№ 8-8/14314 от 11.07.2019) заказчику о необходимости размещения в ГИАС данной позиции годового плана.
объявлен новый конкурс 684/19: 18.09.2019 - открытие- 0 уч; признан несостоявшимся
30.09.2019 - закупочная МЗ РБ (протокол №56/1 от 30.09.2019) - отменен в связи с необходимостью внесения изменений и дополнений в заявку на закупку
01.10.2019 направлен запрос разработчику ЗЗ (Бойдак М.П.) о необходимости доработки ЗЗ. При наличии доработанной ЗЗ будет вынесена на ближ ЗК. Приказ № 1242 17.10.19
объявлен новый конкурс 908/19-ЗОИ: 23.10.2019 - открытие - 2уч; передан на ЭК; 30.10.2019 - рассмотрение ЭЗ - выбрать поставщиком ООО «НейроМед», на контракте с 30.10.2019; 01.11.2019 - закупочная МЗ РБ - утверждено.
Договор № С-19/2381 06.11.19. Исполнен. .</t>
    </r>
    <r>
      <rPr>
        <sz val="12"/>
        <color rgb="FFFF0000"/>
        <rFont val="Times New Roman"/>
        <family val="1"/>
        <charset val="204"/>
      </rPr>
      <t>ПЛАН 2020. Приказ 73 от 30.01.20</t>
    </r>
  </si>
  <si>
    <t>3 ( в ГИАС направлено 3 шт. )</t>
  </si>
  <si>
    <t>Наружные части систем кохлеарной имплантации ( речевой процессор )</t>
  </si>
  <si>
    <t>Med-El для взрослого возраста</t>
  </si>
  <si>
    <t>Cohlear для взрослого возраста</t>
  </si>
  <si>
    <t>3.8</t>
  </si>
  <si>
    <t>10.03.2020-15.04.20</t>
  </si>
  <si>
    <r>
      <rPr>
        <sz val="12"/>
        <color rgb="FFFF0000"/>
        <rFont val="Times New Roman"/>
        <family val="1"/>
        <charset val="204"/>
      </rPr>
      <t xml:space="preserve">Договор исполнен.  </t>
    </r>
    <r>
      <rPr>
        <b/>
        <sz val="12"/>
        <color rgb="FFFF0000"/>
        <rFont val="Times New Roman"/>
        <family val="1"/>
        <charset val="204"/>
      </rPr>
      <t>Перенесено в МТ Приказ № № 776 от 21.06.19.    Приказ № 1242 17.10.19. Приказ 73 от 30.01.20.</t>
    </r>
  </si>
  <si>
    <r>
      <t>победителем выбрано ОДО "ГЕОЛ-М"; на контракте с 04.07.2019. Договор № С-19/1331 06.09.19.  Исполнен.   Приказ № 1242 17.10.19</t>
    </r>
    <r>
      <rPr>
        <sz val="12"/>
        <color rgb="FFFF0000"/>
        <rFont val="Times New Roman"/>
        <family val="1"/>
        <charset val="204"/>
      </rPr>
      <t>. Приказ 1482 от 14.12.19 ( перенесено п. 4.38 ). Приказ 73 от  30.01.20</t>
    </r>
  </si>
  <si>
    <r>
      <t xml:space="preserve">11.09.2019 - открытие - 1уч; признан несостоявшимся
(ПЭА) 02.10.2019 - повторное открытие - 1уч; признан несостоявшимся
(ЗОИ) 16.10.2019 - открытие - 1уч; передан на ЭК; 06.11.2019 - рассмотрение ЭЗ - выбрать поставщиком SIA Medibridge, Латвия, 15.11.2019 - закупочная МЗ РБ - утверждено;  на контракте с 18.11.2019.
Контракт № С-19/2543 04.12.19.  Товар частично отгружается в ЛПУ. </t>
    </r>
    <r>
      <rPr>
        <sz val="12"/>
        <color rgb="FFFF0000"/>
        <rFont val="Times New Roman"/>
        <family val="1"/>
        <charset val="204"/>
      </rPr>
      <t>ПЛАН 2020. Приказ 73 от  30.01.20</t>
    </r>
  </si>
  <si>
    <t>Договор исполнен. Приказ № 1242 17.10.19. Приказ 357 27.03.20</t>
  </si>
  <si>
    <r>
      <t xml:space="preserve">(ПЭА) 10.07.2019 - повторное открытие - 1 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услуг)". 
объявлен новый конкурс 635/19 лот4: 11.09.2019 - открытие - 0 уч;признан несостоявшимся
(ПЭА) 02.10.2019 - повторное открытия- 1уч; признан несостоявшимся; провести по ЗОИ
(ЗОИ) 16.10.2019 - открытие- 2уч;  нет приказа об ЭК; 27.11.2019 - рассмотрение ЭЗ - выбрать поставщиком ООО «Драйв», Республика Беларусь, ; на контракте с 28.11.2019; 29.11.2019 - закупочная МЗ РБ. Договор № С-19/2589 04.12.19. Исполнен. </t>
    </r>
    <r>
      <rPr>
        <sz val="12"/>
        <color rgb="FFFF0000"/>
        <rFont val="Times New Roman"/>
        <family val="1"/>
        <charset val="204"/>
      </rPr>
      <t>Приказ 357 27.03.20</t>
    </r>
  </si>
  <si>
    <t xml:space="preserve">6-13/7992 16/04/20 - там. 120 byn  + 1972,49 eur </t>
  </si>
  <si>
    <t>10.04.20 - 67995 byn</t>
  </si>
  <si>
    <t>14/04/20-17/04/20</t>
  </si>
  <si>
    <t xml:space="preserve">31.03.20 - 565992,86 byn </t>
  </si>
  <si>
    <t>11.03.2020 - 07/04/20</t>
  </si>
  <si>
    <t xml:space="preserve">6-13/7728 13.04.20 - 
221 212,88 eur </t>
  </si>
  <si>
    <r>
      <t xml:space="preserve">(ПЗОИ) 06.11.2019 -  повторное открытие (запрос потенциальному участнику по регистрации - нет регистрации). 
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25.10.2019 - закупочная МЗ РБ - </t>
    </r>
    <r>
      <rPr>
        <b/>
        <sz val="12"/>
        <rFont val="Times New Roman"/>
        <family val="1"/>
        <charset val="204"/>
      </rPr>
      <t>отменен</t>
    </r>
    <r>
      <rPr>
        <sz val="12"/>
        <rFont val="Times New Roman"/>
        <family val="1"/>
        <charset val="204"/>
      </rPr>
      <t xml:space="preserve"> в связи с необходимостью внесения изменений и дополнений в требования к участникам; провести новую процедуру государственной закупки – электронный аукцион по ранее утвержденной заявке на закупку № 362/50-18
</t>
    </r>
    <r>
      <rPr>
        <b/>
        <sz val="12"/>
        <rFont val="Times New Roman"/>
        <family val="1"/>
        <charset val="204"/>
      </rPr>
      <t>объявлен новый конкурс 1002/19:</t>
    </r>
    <r>
      <rPr>
        <sz val="12"/>
        <rFont val="Times New Roman"/>
        <family val="1"/>
        <charset val="204"/>
      </rPr>
      <t xml:space="preserve"> 26.12.2019 - открытие - 1уч; признан несостоявшимся
(ПЭА) 22.01.2020- повторное открытие - 1уч; признан несостоявшимся
(ЗОИ) 05.02.2020 - открытие - 1уч; 15.04.2020 - рассмотрение ЭЗ (доработка ЭЗ) - выбрать поставщиком участника SIA Medibridge; 15.04.2020 - закупочная МЗ РБ - утверждено; на контракте с 15.04.2020
</t>
    </r>
    <r>
      <rPr>
        <b/>
        <sz val="12"/>
        <rFont val="Times New Roman"/>
        <family val="1"/>
        <charset val="204"/>
      </rPr>
      <t xml:space="preserve">КОЛИЧЕСТВО??? (по ЗЗ - 1 шт для РНПЦ ТО) + 1049/19 (ОМР). </t>
    </r>
    <r>
      <rPr>
        <b/>
        <sz val="12"/>
        <color rgb="FFFF0000"/>
        <rFont val="Times New Roman"/>
        <family val="1"/>
        <charset val="204"/>
      </rPr>
      <t>Приказ 73 от  30.01.20.</t>
    </r>
  </si>
  <si>
    <t xml:space="preserve">20.04.20 - 115741,00 byn - 50 шт. </t>
  </si>
  <si>
    <r>
      <rPr>
        <b/>
        <sz val="12"/>
        <color indexed="8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ООО «НИЦ «МАГИСТР» -  9 623,35 BYN. - 1 шт. </t>
    </r>
  </si>
  <si>
    <t xml:space="preserve">
 SIA Medibridge с ценой предложения 407 000,00 EUR - 1 к-т</t>
  </si>
  <si>
    <t>Жданович. Волошина</t>
  </si>
  <si>
    <r>
      <t xml:space="preserve">29.05.2019 - подведение итогов торгов - победителем выбрано ООО «Т-Медика» ; на контракте с 26.06.2019. Договор № C-19/1319 04.07.19 .Исполнен.
</t>
    </r>
    <r>
      <rPr>
        <sz val="12"/>
        <color indexed="10"/>
        <rFont val="Times New Roman"/>
        <family val="1"/>
        <charset val="204"/>
      </rPr>
      <t>Перенесено в МТ Приказ № 776 от 21.06.19.   Приказ № 1242 17.10.19. Приказ 73 от 30.01.20.</t>
    </r>
  </si>
  <si>
    <r>
      <t xml:space="preserve">24.07.2019 - открытие- 0уч;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 планируется к объявлению новая процедура закупки
</t>
    </r>
    <r>
      <rPr>
        <b/>
        <sz val="12"/>
        <rFont val="Times New Roman"/>
        <family val="1"/>
        <charset val="204"/>
      </rPr>
      <t>объявлен новый конкурс 703/19</t>
    </r>
    <r>
      <rPr>
        <sz val="12"/>
        <rFont val="Times New Roman"/>
        <family val="1"/>
        <charset val="204"/>
      </rPr>
      <t xml:space="preserve">: 18.09.2019 - открытие- 0 уч; признан несостоявшимся
(ПЭА) 09.10.2019 - повторное открытие - 0 уч; признан несостоявшимся; провести по ЗОИ
(ЗОИ) 23.10.2019 - открытие - 1уч; передан на ЭК; 06.11.2019 - рассмотрение ЭЗ - выбрать поставщиком ЗАО «Фотек» ; 15.11.2019 - закупочная МЗ РБ - утверждено; на контракте с 14.11.2019. Договор № С-19/2490  25.11.19. Исполнен. </t>
    </r>
    <r>
      <rPr>
        <sz val="12"/>
        <color rgb="FFFF0000"/>
        <rFont val="Times New Roman"/>
        <family val="1"/>
        <charset val="204"/>
      </rPr>
      <t xml:space="preserve"> ПЛАН 2020. Приказ 73 от  30.01.20</t>
    </r>
  </si>
  <si>
    <t>Договор исполнен.   ПЛАН 2020. Приказ 73 от  30.01.20</t>
  </si>
  <si>
    <t>6-13/8308 22.04.20</t>
  </si>
  <si>
    <t>6-13/8310 22.04.20</t>
  </si>
  <si>
    <t>6-13/8309 22.04.20</t>
  </si>
  <si>
    <t>С-20/914 20.04.20</t>
  </si>
  <si>
    <t>Жданович, Волошина</t>
  </si>
  <si>
    <t>Фасонные пластины (Т- и L-образные, «лист клевера») кортикальные и спонгиозные винты, комплекты установочного инструмента.</t>
  </si>
  <si>
    <t>Минипластины, кортикальные винты о 2,0-2,7 мм, комплекты установочного инструментария.</t>
  </si>
  <si>
    <t xml:space="preserve">6-13/8467 23.04.20 -  84875 byn </t>
  </si>
  <si>
    <t>Набор пластин прямых и межвертельных для остеосинтеза переломов и остеотомий у детей</t>
  </si>
  <si>
    <t>349/20 лот29</t>
  </si>
  <si>
    <t>Имплантаты для фиксации и межтелового спондилодеза грудного и поясничного отделов позвоночника из переднего хирургического доступа в комплекте с установочным монтажным инструментом</t>
  </si>
  <si>
    <t>Аппараты для внешней коррекции и фиксации шейного отдела позвоночника (Halo-аппараты) в комплекте с установочным монтажным инструментом</t>
  </si>
  <si>
    <t>Набор пластин с блокированием винтов для дистального и проксимального отдела лучевой кости.</t>
  </si>
  <si>
    <t>Стержни и инструментарий для супрапателлярного интрамедуллярного остеосинтеза большеберцовой кости, блокирующие костные винты.</t>
  </si>
  <si>
    <t>Гамма-гвозди для интрамедуллярного остеосинтеза проксимального отдела бедренной кости с блокированием, блокирующие костные винты и установочный инструмент.</t>
  </si>
  <si>
    <t>Стержни для интрамедуллярного остеосинтеза плечевой кости с блокированием, блокирующие костные винты и установочный инструмент.</t>
  </si>
  <si>
    <t>Стержни для проксимального отдела плеча с расширенными возможностями блокирования</t>
  </si>
  <si>
    <t>Фигурные пластины с блокированием винтов для малоинвазивного остеосинтеза переломов пяточной кости, самонарезающие блокируемые костные винты, самонарезающие кортикальные костные винты, установочный инструмент.</t>
  </si>
  <si>
    <t>Комплект шовных пуговиц с нитями для реконструкции акромиально-ключичного сочленения и дистального межберцового синдесмоза</t>
  </si>
  <si>
    <t>Комплект шовных пуговиц с нитями для реконструкции акромиально-ключичного сочленения и дистального межберцового синдесмоза. Комплект аппарата Илизарова для детской ортопедии</t>
  </si>
  <si>
    <t>Имплантаты с блокированием винтов для выполнения корригирующих остеотомий бедренной кости у детей</t>
  </si>
  <si>
    <t>Имплантаты для фиксации и межтелового спондилодеза шейного отдела позвоночника из переднего хирургического доступа в комплекте с установочным монтажным инструментом</t>
  </si>
  <si>
    <t>Имплантаты для межтелового спондилодеза поясничного отдела позвоночника из заднего хирургического доступа в комплекте с установочным монтажным инструментом</t>
  </si>
  <si>
    <t>Имплантаты для межостистой динамической стабилизации поясничного отдела позвоночника</t>
  </si>
  <si>
    <t xml:space="preserve">6-13/8414 22.04.20 - 7126 usd + там. 120 byn </t>
  </si>
  <si>
    <t>6-13/8466 23/04/20 - мат. Затр. 764931,94 byn</t>
  </si>
  <si>
    <t xml:space="preserve">24.04.20 - 150463,30 byn - 65 шт. </t>
  </si>
  <si>
    <r>
      <t>лот3
ООО "БМ МЕДИКАЛ" - Централизованные ср-ва - 1 к-т +  ( 1 к-т Островец - средства республиканского бюджета +</t>
    </r>
    <r>
      <rPr>
        <b/>
        <i/>
        <sz val="12"/>
        <color indexed="10"/>
        <rFont val="Times New Roman"/>
        <family val="1"/>
        <charset val="204"/>
      </rPr>
      <t xml:space="preserve">3 к-та поз. 4.35 Перенесено в МТ Приказ № № 776 от 21.06.19) </t>
    </r>
  </si>
  <si>
    <t>Договор исполнен.    ПЛАН 2020.  Приказ 73  от  30.01.20</t>
  </si>
  <si>
    <t>6-13/8721 29.04.20 - 150463,30 byn</t>
  </si>
  <si>
    <t xml:space="preserve">30/04/20 - 61000 eur </t>
  </si>
  <si>
    <r>
      <t xml:space="preserve">14.08.2019 - рассмотрение ЭЗ (перенос с 26.06.2019 - нет ЭЗ) - выбрать поставщиком Entrydell S.A. (Швейцария) ; 16.08.2019 - закупочная МЗ РБ - утверждено(планируется отмена).  Нет в Плане Приказ № 1242 17.10.19
25.10.2019 - закупочная МЗ РБ - отменен в связи с необходимостью внесения изменений и дополнений в заявку обращение компании Fairfield Global OU (Эстония) (вх. от 21.08.2019 № 8-11/17655) 
объявлен новый конкурс 1000/19 лот1: 26.12.2019 - открытие - 1уч; признан несостоявшимся
(ПЭА) 22.01.2020 - повторное открытие - 1уч; признан несостоявшимся
(ЗОИ) 05.02.2020 - открытие - 1уч; 26.02.2020 - рассмотрение ЭЗ (запрос ЭК) - выбрать поставщиком OU Eairfield Global; 28.02.2020 - закупочная МЗ РБ - утверждено; на контракте с 27.02.2020. Контракт № С-20/612 13.03.20. Поставка товара в течение 60 кал.  Дней с даты открытия аккредитива - до 29.06.20.   
</t>
    </r>
    <r>
      <rPr>
        <sz val="12"/>
        <color rgb="FFFF0000"/>
        <rFont val="Times New Roman"/>
        <family val="1"/>
        <charset val="204"/>
      </rPr>
      <t xml:space="preserve"> План 2020</t>
    </r>
    <r>
      <rPr>
        <sz val="12"/>
        <color indexed="8"/>
        <rFont val="Times New Roman"/>
        <family val="1"/>
        <charset val="204"/>
      </rPr>
      <t xml:space="preserve">
</t>
    </r>
    <r>
      <rPr>
        <sz val="12"/>
        <color rgb="FFFF0000"/>
        <rFont val="Times New Roman"/>
        <family val="1"/>
        <charset val="204"/>
      </rPr>
      <t>Приказ 73 от  30.01.20.</t>
    </r>
  </si>
  <si>
    <t>С-20/1002 29/04/20</t>
  </si>
  <si>
    <t>18/03/20 - 894218,80 usd</t>
  </si>
  <si>
    <t>26.03.2020-20.04.20</t>
  </si>
  <si>
    <t>1 к-т</t>
  </si>
  <si>
    <t xml:space="preserve">30.04.20 - 300 шт. </t>
  </si>
  <si>
    <t>С-20/1074</t>
  </si>
  <si>
    <t>Документы возвращены на доработку в КО  05.05.20.   Приказ 73 от  30.01.20.</t>
  </si>
  <si>
    <t>06.02.2020- 24.04.20</t>
  </si>
  <si>
    <t>Поставка исполнена. . Приказ № 1242 17.10.19 перенесли в МТ п. 4.3 - 89 шт.  Приказ 73 от 30.01.20.</t>
  </si>
  <si>
    <r>
      <t xml:space="preserve">31.07.2019 - открытие
лот1: 4уч; 07.08.2019 - рассмотрение 1 разделов- допущен к торгам; 12.08.2019 - торги; 14.08.2019 - подведение итогов торгов - победителем выбрана ООО  "РЕСПЕКТ-ПЛЮС"; на контракте с 05.09.2019. Договор № К-19/1911-С1 12.09.2019. Поставка исполнена.  </t>
    </r>
    <r>
      <rPr>
        <sz val="12"/>
        <color rgb="FFFF0000"/>
        <rFont val="Times New Roman"/>
        <family val="1"/>
        <charset val="204"/>
      </rPr>
      <t>Приказ № 1242 17.10.19 перенесли в МТ п. 4.3 - 89 шт. Приказ 73 от 30.01.20.</t>
    </r>
  </si>
  <si>
    <t>05.03.20 - 14.0420</t>
  </si>
  <si>
    <t xml:space="preserve">Контракт исполнен.    План 2020. Приказ № 1242 17.10.19. Приказ 73  от  30.01.20.
</t>
  </si>
  <si>
    <r>
      <t xml:space="preserve">на контракте
NEWM LIMITED (Ирландия) 
Контракт № С-18/2954 16.04.19. Исполнен.      </t>
    </r>
    <r>
      <rPr>
        <sz val="12"/>
        <color rgb="FFFF0000"/>
        <rFont val="Times New Roman"/>
        <family val="1"/>
        <charset val="204"/>
      </rPr>
      <t>Приказ № 1242 17.10.19. Приказ 73  от  30.01.20.</t>
    </r>
    <r>
      <rPr>
        <sz val="12"/>
        <rFont val="Times New Roman"/>
        <family val="1"/>
        <charset val="204"/>
      </rPr>
      <t xml:space="preserve">
</t>
    </r>
  </si>
  <si>
    <r>
      <t>14.08.2019 - рассмотрение ЭЗ (снят с рассмотрения 10.07.2019 - ПИСЬМО МАРКЕТИНГ НА ПОТЕНЦИАЛЬНЫХ ПОСТАВЩИКОВ; снят с рассмотрения 31.07.2019 - ПРИГЛАШЕНИЕ МОСТОВНИКОВА НА ПЕРЕГОВОРЫ. СНИЖЕНИЕ У ОБОИХ; 07.08.2019 - снят с рассмотрения переговоры по сниж стоим) - выбрать поставщиком ИП Мостовников А.В.; 16.08.2019 - закупочная МЗ РБ - утверждено;  на контракте с 11.09.2019.
Договор  № К-19/2114- С1 11.10.19. Исполнен.</t>
    </r>
    <r>
      <rPr>
        <sz val="12"/>
        <color rgb="FFFF0000"/>
        <rFont val="Times New Roman"/>
        <family val="1"/>
        <charset val="204"/>
      </rPr>
      <t xml:space="preserve"> Приказ № 1242 17.10.19. Приказ 73 от  30.01.30</t>
    </r>
  </si>
  <si>
    <r>
      <t xml:space="preserve">(ПЗОИ) 14.08.2019 - повторное открытие - 0 уч;
(ПЗОИ) 28.08.2019 - повторное открытие - 1уч; передан на ЭК; 18.09.2019 - рассмотрение ЭЗ.  На контракте с 30.09.19. Договор № L-19/2112 17.10.19. Исполнен.    </t>
    </r>
    <r>
      <rPr>
        <sz val="12"/>
        <color rgb="FFFF0000"/>
        <rFont val="Times New Roman"/>
        <family val="1"/>
        <charset val="204"/>
      </rPr>
      <t>Приказ № 1242 17.10.19. Приказ № 1482 12.12.19 ( перенесено п. 562 ). Приказ 73 от  30.01.30</t>
    </r>
  </si>
  <si>
    <r>
      <t xml:space="preserve">(ПЗОИ) 24.07.2019 - повторное открытие - 0 уч; запрос заказчику о целесообразности закупки
(ПЗОИ) 28.08.2019 - повторное открытие - 0 уч
(ПЗОИ) 11.09.2019 - повторное открытие - 1уч; 18.09.2019 - рассмотрение ЭЗ.  на контракте с 30.10.2019.
Договор № L-19/2498 28.11.19 . Поставка товара в течение 60 кал.  дней с даты уведомления - до 04.02.20. Товар частично отгружен в ЛПУ.    </t>
    </r>
    <r>
      <rPr>
        <sz val="12"/>
        <color rgb="FFFF0000"/>
        <rFont val="Times New Roman"/>
        <family val="1"/>
        <charset val="204"/>
      </rPr>
      <t>Приказ № 1242 17.10.19. Приказ 73 от  30.01.20.</t>
    </r>
  </si>
  <si>
    <r>
      <t xml:space="preserve">(ЗОИ) 02.07.2019 - открытие- 1уч; передан на ЭК; 25.09.2019 - рассмотрение ЭЗ . На контракте с 14.10.19.
Контракт № L-19/2200 21.10.19.  Исполнен. </t>
    </r>
    <r>
      <rPr>
        <sz val="12"/>
        <color rgb="FFFF0000"/>
        <rFont val="Times New Roman"/>
        <family val="1"/>
        <charset val="204"/>
      </rPr>
      <t>Приказ 73 от  30.01.20</t>
    </r>
  </si>
  <si>
    <t>Договор исполнен 
 Приказ № 1242 17.10.19. Приказ 73 от  30.01.30</t>
  </si>
  <si>
    <t xml:space="preserve">Договор исполнен. 
 Приказ № 1242 17.10.19. Приказ  357 27.03.20. </t>
  </si>
  <si>
    <r>
      <t>ЗОИ: 04.12.2019 - открытие (перенос с 29.11.2019 по запросу потенциального участника)- 2уч; 11.12.2019 - рассмотрение - выбрать поставщиком ООО «Научно-исследовательский центр «Магистр», Республика Беларусь,13.12.2019 - закупочная МЗ РБ - утверждено.  На контракте с 13.12.19.
Договор С-19/2800 23.12.19. Поставка товара в течение 60 кал.  Дней с даты уведомления - до 25.02.20. Товар частично отгружен в ЛПУ.</t>
    </r>
    <r>
      <rPr>
        <b/>
        <sz val="12"/>
        <rFont val="Times New Roman"/>
        <family val="1"/>
        <charset val="204"/>
      </rPr>
      <t xml:space="preserve"> Отказ от поставки от  25.02.20  исх. №  66.</t>
    </r>
    <r>
      <rPr>
        <sz val="12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Приказ № 1482 12.12.19. Приказ 357 27.03.20</t>
    </r>
  </si>
  <si>
    <t>06.05.20 - 386234,64 byn</t>
  </si>
  <si>
    <t>С-20/1022 30/04/20</t>
  </si>
  <si>
    <t>6-13/9165 06.05.20 - 277050 byn</t>
  </si>
  <si>
    <t>Договор исполнен.   Приказ 357 27.03.20</t>
  </si>
  <si>
    <t xml:space="preserve">6-13/9053 06.05.20 </t>
  </si>
  <si>
    <r>
      <t xml:space="preserve">Поставка товара в течение 60 кал.  Дней с даты уведомления - до 18.02.20. Товар частично отгружается в ЛПУ.  </t>
    </r>
    <r>
      <rPr>
        <sz val="12"/>
        <color rgb="FFFF0000"/>
        <rFont val="Calibri"/>
        <family val="2"/>
        <charset val="204"/>
      </rPr>
      <t>Приказ № 1482 12.12.19 ( перенесено в МТ п. 4.46 ). ПЛАН 2020. Приказ 73 от  30.01.20</t>
    </r>
  </si>
  <si>
    <t>077/20
лот1
объявлен новый конкурс 437/20</t>
  </si>
  <si>
    <t>1049/19
объявлен новый конкурс
441/20</t>
  </si>
  <si>
    <t>протокол №12/1 от 20.03.2020 п.4
( №57/12-20)</t>
  </si>
  <si>
    <t>С-20/1129 12.05.20</t>
  </si>
  <si>
    <t>С-20/997 04.05.20</t>
  </si>
  <si>
    <t>С-20/651 13.03.20</t>
  </si>
  <si>
    <t xml:space="preserve">6-13/9675 14.05.20 -  сп. 1 - 945 137,55 eur </t>
  </si>
  <si>
    <t>6-13/9725 14.05.20 - 3952 usd + там. 120 byn</t>
  </si>
  <si>
    <t>6-13/20670 03.10.19 -  мат. Затр. 12470 byn - аннулировано</t>
  </si>
  <si>
    <t>6-13/9796 15.05.20 -  мат. Затр. 12470 byn</t>
  </si>
  <si>
    <t>ООО  «БМ Медикал», РБ  - 130 100,00 BYN. - 1 шт.</t>
  </si>
  <si>
    <r>
      <t xml:space="preserve">(ПЭА) 24.07.2019 - повторное открытие (запрос на ЭТП) - 1уч;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 планируется к объявлению новая процедура закупки
объявлен новый конкурс 1032/19 лот2: 09.01.2020 - открытие - 1уч; признан несостоявшимся
(ПЭА)08.04.2020 - повторное открытие (перенос с 31.01.2020, с 12.02.2020 - ответ РНПЦ "Кардиология" на ЗК МЗ РБ; перенос с 26.02.2020, 13.03.2020, с 23.03.2020  - запросы на ЭТП) - 0 ex$ признан несостоявшимся
(ЗОИ) 08.04.2020 - открытие. 06.05.2020 - рассмотрение ЭЗ - выбрать поставщиком ООО «БМ Медикал», РБ ; .на контракт 08.05.20
</t>
    </r>
    <r>
      <rPr>
        <sz val="12"/>
        <color rgb="FFFF0000"/>
        <rFont val="Times New Roman"/>
        <family val="1"/>
        <charset val="204"/>
      </rPr>
      <t>Приказ 357 27.03.20</t>
    </r>
  </si>
  <si>
    <t>Fairfield Global LTD, Эстония - 12 268,00 евро.
 - 1 шт.</t>
  </si>
  <si>
    <r>
      <rPr>
        <b/>
        <strike/>
        <sz val="12"/>
        <rFont val="Times New Roman"/>
        <family val="1"/>
        <charset val="204"/>
      </rPr>
      <t>404/19
лот2</t>
    </r>
    <r>
      <rPr>
        <b/>
        <sz val="12"/>
        <rFont val="Times New Roman"/>
        <family val="1"/>
        <charset val="204"/>
      </rPr>
      <t xml:space="preserve">
объявлен новый конкурс 635/19 лот6</t>
    </r>
  </si>
  <si>
    <r>
      <t xml:space="preserve">(ПЭА) 17.07.2019 - повторное открытие - 0уч;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услуг)". 
</t>
    </r>
    <r>
      <rPr>
        <b/>
        <sz val="12"/>
        <rFont val="Times New Roman"/>
        <family val="1"/>
        <charset val="204"/>
      </rPr>
      <t>объявлен новый конкурс 635/19 лот6</t>
    </r>
    <r>
      <rPr>
        <sz val="12"/>
        <rFont val="Times New Roman"/>
        <family val="1"/>
        <charset val="204"/>
      </rPr>
      <t xml:space="preserve">: 28.08.2019 - открытие - 0 уч;признан несостоявшимся
(ПЭА) 02.10.2019 - планируемая дата повторного открытия.  
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Договор № L-19/2595 05.12.19. Исполнен.  </t>
    </r>
    <r>
      <rPr>
        <sz val="12"/>
        <color rgb="FFFF0000"/>
        <rFont val="Times New Roman"/>
        <family val="1"/>
        <charset val="204"/>
      </rPr>
      <t>Приказ № 1242 17.10.19. Приказ  357 27.03.20.</t>
    </r>
  </si>
  <si>
    <r>
      <rPr>
        <b/>
        <sz val="12"/>
        <rFont val="Times New Roman"/>
        <family val="1"/>
        <charset val="204"/>
      </rPr>
      <t>лот6</t>
    </r>
    <r>
      <rPr>
        <sz val="12"/>
        <rFont val="Times New Roman"/>
        <family val="1"/>
        <charset val="204"/>
      </rPr>
      <t xml:space="preserve">
НПУП «АДАНИ», Республика Беларусь - 306 000,00 BYN. - 1 шт. </t>
    </r>
  </si>
  <si>
    <r>
      <rPr>
        <b/>
        <sz val="12"/>
        <rFont val="Times New Roman"/>
        <family val="1"/>
        <charset val="204"/>
      </rPr>
      <t>535/19</t>
    </r>
    <r>
      <rPr>
        <b/>
        <i/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лот1
</t>
    </r>
    <r>
      <rPr>
        <b/>
        <strike/>
        <sz val="12"/>
        <rFont val="Times New Roman"/>
        <family val="1"/>
        <charset val="204"/>
      </rPr>
      <t>объявлен новый конкурс 638/19 лот1</t>
    </r>
  </si>
  <si>
    <t>План 2019 года</t>
  </si>
  <si>
    <t>План 2020 года</t>
  </si>
  <si>
    <r>
      <t xml:space="preserve">Эндопротезы тазобедренного сустава бесцементные </t>
    </r>
    <r>
      <rPr>
        <b/>
        <sz val="14"/>
        <color indexed="8"/>
        <rFont val="Times New Roman"/>
        <family val="1"/>
        <charset val="204"/>
      </rPr>
      <t>(по ЗЗ - 3750 шт. !!!)</t>
    </r>
  </si>
  <si>
    <r>
      <rPr>
        <i/>
        <sz val="14"/>
        <rFont val="Times New Roman"/>
        <family val="1"/>
        <charset val="204"/>
      </rPr>
      <t xml:space="preserve">(3750 шт.) </t>
    </r>
    <r>
      <rPr>
        <sz val="14"/>
        <rFont val="Times New Roman"/>
        <family val="1"/>
        <charset val="204"/>
      </rPr>
      <t>11.03.2020 - открытие - 1уч; 01.04.2020 - рассмотрение ЭЗ - отклонение
Планируется к объявлению новый конкурс (доработка заявки на закупку)</t>
    </r>
  </si>
  <si>
    <r>
      <t>на контракте с 11.09.2018 .</t>
    </r>
    <r>
      <rPr>
        <sz val="14"/>
        <color rgb="FFFF0000"/>
        <rFont val="Times New Roman"/>
        <family val="1"/>
        <charset val="204"/>
      </rPr>
      <t xml:space="preserve"> Приказ 73 от 30.01.20  </t>
    </r>
  </si>
  <si>
    <r>
      <rPr>
        <sz val="14"/>
        <rFont val="Times New Roman"/>
        <family val="1"/>
        <charset val="204"/>
      </rPr>
      <t>Окончательная поставка - на складе УП "Белмедтехника"  ( 338 226,48 byn ). Товар готов к отгрузке в ЛПУ. Письмо на оплату в Минздрав в процессе подготовки. 
 Товар на сумму  23 937,20 byn не востребован</t>
    </r>
    <r>
      <rPr>
        <sz val="14"/>
        <color rgb="FFFF0000"/>
        <rFont val="Times New Roman"/>
        <family val="1"/>
        <charset val="204"/>
      </rPr>
      <t>. Приказ 73 от 30.01.20  . СМ ПЛАН 2018</t>
    </r>
  </si>
  <si>
    <r>
      <t xml:space="preserve">на контракте с 11.09.2018 </t>
    </r>
    <r>
      <rPr>
        <sz val="14"/>
        <color rgb="FFFF0000"/>
        <rFont val="Times New Roman"/>
        <family val="1"/>
        <charset val="204"/>
      </rPr>
      <t>Приказ 73 от  30.01.20.</t>
    </r>
  </si>
  <si>
    <r>
      <rPr>
        <b/>
        <sz val="14"/>
        <rFont val="Times New Roman"/>
        <family val="1"/>
        <charset val="204"/>
      </rPr>
      <t>лот6</t>
    </r>
    <r>
      <rPr>
        <sz val="14"/>
        <rFont val="Times New Roman"/>
        <family val="1"/>
        <charset val="204"/>
      </rPr>
      <t xml:space="preserve">
ЗАО «Алтимед» (Республика Беларусь)  -  1 801 158,00 BYN. - 1950 компл. </t>
    </r>
  </si>
  <si>
    <r>
      <rPr>
        <sz val="14"/>
        <rFont val="Times New Roman"/>
        <family val="1"/>
        <charset val="204"/>
      </rPr>
      <t>Окончательная поставка - на складе УП "Белмедтехника" ( 102 955,26 byn ). Товар готов к отгрузке в ЛПУ. Письмо на оплату в Минздрав в процессе подготовки.</t>
    </r>
    <r>
      <rPr>
        <sz val="14"/>
        <color rgb="FFFF0000"/>
        <rFont val="Times New Roman"/>
        <family val="1"/>
        <charset val="204"/>
      </rPr>
      <t xml:space="preserve"> Приказ 73 от 30.01.20  . ПЛАН 2018</t>
    </r>
  </si>
  <si>
    <r>
      <rPr>
        <strike/>
        <sz val="14"/>
        <color indexed="8"/>
        <rFont val="Times New Roman"/>
        <family val="1"/>
        <charset val="204"/>
      </rPr>
      <t>301/19
лот6</t>
    </r>
    <r>
      <rPr>
        <b/>
        <sz val="14"/>
        <color indexed="8"/>
        <rFont val="Times New Roman"/>
        <family val="1"/>
        <charset val="204"/>
      </rPr>
      <t xml:space="preserve">
</t>
    </r>
    <r>
      <rPr>
        <strike/>
        <sz val="14"/>
        <color indexed="8"/>
        <rFont val="Times New Roman"/>
        <family val="1"/>
        <charset val="204"/>
      </rPr>
      <t>объявлен новый конкурс 
559/19 
лот6</t>
    </r>
    <r>
      <rPr>
        <b/>
        <sz val="14"/>
        <color indexed="8"/>
        <rFont val="Times New Roman"/>
        <family val="1"/>
        <charset val="204"/>
      </rPr>
      <t xml:space="preserve">
Объявлен новый конкурс 968/19 лот6
</t>
    </r>
  </si>
  <si>
    <r>
      <t xml:space="preserve">22.05.2019 - </t>
    </r>
    <r>
      <rPr>
        <b/>
        <sz val="14"/>
        <color indexed="8"/>
        <rFont val="Times New Roman"/>
        <family val="1"/>
        <charset val="204"/>
      </rPr>
      <t>отменен</t>
    </r>
    <r>
      <rPr>
        <sz val="14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(Решением комиссии по определению первоочередных закупок Министерства здравоохранения Республики Беларусь от 05.04.2019г. (протокол №20/1) )
</t>
    </r>
    <r>
      <rPr>
        <b/>
        <sz val="14"/>
        <color indexed="8"/>
        <rFont val="Times New Roman"/>
        <family val="1"/>
        <charset val="204"/>
      </rPr>
      <t>объявлен новый конкурс 559/19 лот6: 30</t>
    </r>
    <r>
      <rPr>
        <sz val="14"/>
        <color rgb="FF000000"/>
        <rFont val="Times New Roman"/>
        <family val="1"/>
        <charset val="204"/>
      </rPr>
      <t xml:space="preserve">.10.2019 - открытие (запрос на ЭТП) - 1уч; 13.11.2019 - признан несостоявшимся
</t>
    </r>
    <r>
      <rPr>
        <b/>
        <sz val="14"/>
        <color rgb="FF000000"/>
        <rFont val="Times New Roman"/>
        <family val="1"/>
        <charset val="204"/>
      </rPr>
      <t>Объявлен новый конкурс 968/19 лот6</t>
    </r>
    <r>
      <rPr>
        <sz val="14"/>
        <color rgb="FF000000"/>
        <rFont val="Times New Roman"/>
        <family val="1"/>
        <charset val="204"/>
      </rPr>
      <t xml:space="preserve">: 18.12.2019 - открытие (запросы на ЭТП) - 1уч; признан несостоявшимся
(ПЭА) 09.01.2020 - повторное открытие- 0 уч; признан несостоявшимся
(ЗОИ) 15.01.2020 - открытие - 1 уч; 22.01.2020 - рассмотрение ЭЗ - выбрать поставщиком  Waldemar Link GmbH&amp;Co.KG; 24.01.2020 - закупочная МЗ РБ - утверждено; на контракте с 24.01.2020
</t>
    </r>
    <r>
      <rPr>
        <b/>
        <sz val="14"/>
        <color rgb="FFFF0000"/>
        <rFont val="Times New Roman"/>
        <family val="1"/>
        <charset val="204"/>
      </rPr>
      <t xml:space="preserve">ПЛАН 2020. Приказ  357 27.03.20. </t>
    </r>
  </si>
  <si>
    <r>
      <t xml:space="preserve">лот6
</t>
    </r>
    <r>
      <rPr>
        <sz val="14"/>
        <color indexed="8"/>
        <rFont val="Times New Roman"/>
        <family val="1"/>
        <charset val="204"/>
      </rPr>
      <t>Waldemar Link GmbH&amp;Co.KG  - 1 005 011,90 EUR. - 480 к-тов</t>
    </r>
  </si>
  <si>
    <r>
      <t xml:space="preserve"> Поставка товара в течеение 60 кал.  Дней с даты открытия аккредитива. Направлено письмо на оплату  в Минздрав.  </t>
    </r>
    <r>
      <rPr>
        <sz val="14"/>
        <color rgb="FFFF0000"/>
        <rFont val="Times New Roman"/>
        <family val="1"/>
        <charset val="204"/>
      </rPr>
      <t xml:space="preserve"> ПЛАН 2020. Приказ  357 27.03.20. </t>
    </r>
  </si>
  <si>
    <r>
      <rPr>
        <strike/>
        <sz val="14"/>
        <color indexed="8"/>
        <rFont val="Times New Roman"/>
        <family val="1"/>
        <charset val="204"/>
      </rPr>
      <t>301/19
лот5</t>
    </r>
    <r>
      <rPr>
        <b/>
        <sz val="14"/>
        <color indexed="8"/>
        <rFont val="Times New Roman"/>
        <family val="1"/>
        <charset val="204"/>
      </rPr>
      <t xml:space="preserve">
</t>
    </r>
    <r>
      <rPr>
        <strike/>
        <sz val="14"/>
        <color indexed="8"/>
        <rFont val="Times New Roman"/>
        <family val="1"/>
        <charset val="204"/>
      </rPr>
      <t>объявлен новый конкурс 
559/19 
лот5</t>
    </r>
    <r>
      <rPr>
        <b/>
        <sz val="14"/>
        <color indexed="8"/>
        <rFont val="Times New Roman"/>
        <family val="1"/>
        <charset val="204"/>
      </rPr>
      <t xml:space="preserve">
Объявлен новый конкурс 968/19 лот5
</t>
    </r>
  </si>
  <si>
    <r>
      <t xml:space="preserve">22.05.2019 - </t>
    </r>
    <r>
      <rPr>
        <b/>
        <sz val="14"/>
        <color indexed="8"/>
        <rFont val="Times New Roman"/>
        <family val="1"/>
        <charset val="204"/>
      </rPr>
      <t>отменен</t>
    </r>
    <r>
      <rPr>
        <sz val="14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(Решением комиссии по определению первоочередных закупок Министерства здравоохранения Республики Беларусь от 05.04.2019г. (протокол №20/1) )
</t>
    </r>
    <r>
      <rPr>
        <b/>
        <sz val="14"/>
        <color indexed="8"/>
        <rFont val="Times New Roman"/>
        <family val="1"/>
        <charset val="204"/>
      </rPr>
      <t>объявлен новый конкурс 559/19 лот5</t>
    </r>
    <r>
      <rPr>
        <sz val="14"/>
        <color indexed="8"/>
        <rFont val="Times New Roman"/>
        <family val="1"/>
        <charset val="204"/>
      </rPr>
      <t xml:space="preserve">: 30.10.2019 - открытие (запрос на ЭТП) - 1уч; 13.11.2019 - признан несостоявшимся
</t>
    </r>
    <r>
      <rPr>
        <b/>
        <sz val="14"/>
        <color indexed="8"/>
        <rFont val="Times New Roman"/>
        <family val="1"/>
        <charset val="204"/>
      </rPr>
      <t>Объявлен новый конкурс 968/19 лот5:</t>
    </r>
    <r>
      <rPr>
        <sz val="14"/>
        <color indexed="8"/>
        <rFont val="Times New Roman"/>
        <family val="1"/>
        <charset val="204"/>
      </rPr>
      <t xml:space="preserve"> 18.12.2019 - открытие (запросы на ЭТП) - 1уч; признан несостоявшимся
(ПЭА) 09.01.2020 - повторное открытие- 0 уч; признан несостоявшимся
(ЗОИ) 15.01.2020 - открытие - 2 уч; 22.01.2020 - рассмотрение ЭЗ - отклонение; признан несостоявшимся
</t>
    </r>
  </si>
  <si>
    <t>Договор исполнен</t>
  </si>
  <si>
    <r>
      <t xml:space="preserve"> 01.07.2019 - торги; 10.07.2019 - подведение итогов торгов- победителем выбрано ПЧУП "Текомакс-Мн"; проводятся маркетинговые исследования; 02.08.2019 - закупочная МЗ РБ - снят с рассмотрения; 06.09.2019 - закупочная МЗ РБ - утверждено; готовится для передачи на контракт.
Договор № С-19/2124 14.10.19.Исполнен.  </t>
    </r>
    <r>
      <rPr>
        <sz val="12"/>
        <color rgb="FFFF0000"/>
        <rFont val="Times New Roman"/>
        <family val="1"/>
        <charset val="204"/>
      </rPr>
      <t>ПЛАН 2020. Приказ 73 от  30.01.20</t>
    </r>
  </si>
  <si>
    <t>Договор исполнен.  Приказ № 1242 17.10.19. ПЛАН 2020. Приказ 73 от  30.01.20.</t>
  </si>
  <si>
    <r>
      <t xml:space="preserve">27.03.2019 - открытие - 0 уч;
(ПЭА) 24.04.2019 - повторное открытие - 0 уч; признан несостоявшимся; провести по ЗОИ
(ЗОИ) 15.05.2019 - открытие - 0 уч;
(ПЗОИ) 29.05.2019 - повторное открытие - 0 уч; запрос заказчику о целесообразности закупки
(ПЗОИ) 02.07.2019 - повторное открытие - 0уч; 
(ПЗОИ) 09.10.2019 - повторное открытие (направлен запрос разработчикам ЗЗ).  </t>
    </r>
    <r>
      <rPr>
        <sz val="12"/>
        <color rgb="FFFF0000"/>
        <rFont val="Times New Roman"/>
        <family val="1"/>
        <charset val="204"/>
      </rPr>
      <t xml:space="preserve">Приказ № 1242 17.10.19
</t>
    </r>
    <r>
      <rPr>
        <sz val="12"/>
        <rFont val="Times New Roman"/>
        <family val="1"/>
        <charset val="204"/>
      </rPr>
      <t xml:space="preserve">(ПЗОИ) 06.11.2019 - повторное открытие (направлен запрос разработчикам ЗЗ)- 1 уч; передан на ЭК; 04.12.2019 - рассмотрение ЭЗ - выбрать поставщиком ООО «Неотонус-Инвест»; 06.12.2019 - закупочная МЗ РБ - утверждено;  на контракте с 11.12.2019.
Договор № С-19/2786 18.12.19.Исполнен. </t>
    </r>
    <r>
      <rPr>
        <sz val="12"/>
        <color rgb="FFFF0000"/>
        <rFont val="Times New Roman"/>
        <family val="1"/>
        <charset val="204"/>
      </rPr>
      <t>ПЛАН 2020. Приказ 73 от  30.01.20.</t>
    </r>
  </si>
  <si>
    <r>
      <rPr>
        <strike/>
        <sz val="12"/>
        <color indexed="8"/>
        <rFont val="Times New Roman"/>
        <family val="1"/>
        <charset val="204"/>
      </rPr>
      <t>200/20</t>
    </r>
    <r>
      <rPr>
        <b/>
        <sz val="12"/>
        <color indexed="8"/>
        <rFont val="Times New Roman"/>
        <family val="1"/>
        <charset val="204"/>
      </rPr>
      <t xml:space="preserve">
объявлен новый конкурс
500/20</t>
    </r>
  </si>
  <si>
    <r>
      <t xml:space="preserve"> Аппарат рентгеновский передвижной с С-дугой
</t>
    </r>
    <r>
      <rPr>
        <b/>
        <sz val="12"/>
        <color rgb="FFFF0000"/>
        <rFont val="Times New Roman"/>
        <family val="1"/>
        <charset val="204"/>
      </rPr>
      <t>(Кол-во по ЗЗ - 2 шт. !!!)</t>
    </r>
  </si>
  <si>
    <t>Хроматографы газовые</t>
  </si>
  <si>
    <t>Калибровочные стандарты для тандемной масс-спектрометрии</t>
  </si>
  <si>
    <t>Набор для определения активности лизосомных ферментов методом андемной масс-спектрометрии</t>
  </si>
  <si>
    <t>Жданович/ Ленартович</t>
  </si>
  <si>
    <t>15 наим.</t>
  </si>
  <si>
    <r>
      <rPr>
        <b/>
        <sz val="12"/>
        <color indexed="8"/>
        <rFont val="Times New Roman"/>
        <family val="1"/>
        <charset val="204"/>
      </rPr>
      <t>объявлен новый конкурс 1001/19:</t>
    </r>
    <r>
      <rPr>
        <sz val="12"/>
        <color indexed="8"/>
        <rFont val="Times New Roman"/>
        <family val="1"/>
        <charset val="204"/>
      </rPr>
      <t xml:space="preserve">  26.12.2019 - открытие - 1уч; признан несостоявшимся
(ПЭА) 22.01.2020 - повторное открытие - 1уч; признан несостоявшимся
(ЗОИ) 05.02.2020 - открытие - 1 уч;  22.04.2020 - рассмотрение ЭЗ (запрос участнику) - выбрать поставщиком OÜ Fairfield Global; 06.05.2020 - закупочная МЗ РБ - утверждено; на контракте с 22.04.2020
 </t>
    </r>
    <r>
      <rPr>
        <sz val="12"/>
        <color rgb="FFFF0000"/>
        <rFont val="Times New Roman"/>
        <family val="1"/>
        <charset val="204"/>
      </rPr>
      <t>Приказ 73 от  30.01.20.</t>
    </r>
  </si>
  <si>
    <t>493/20
(см п. 558.12)</t>
  </si>
  <si>
    <t>493/20
(см п. 558.2)</t>
  </si>
  <si>
    <t>6-13/9363 08.05.20 - 61000 eur + там. 202,80 byn</t>
  </si>
  <si>
    <r>
      <t xml:space="preserve">Поставка товара в течение 60 кал.  Дней с даты уведомления - до 24.07.19.  Товар в процессе регистрации ( письмо Поставщика исх. № 33 от 27.03.19 ). Письмо от Поставщика  исх. № 72 от 27.05.19 -  поставка ожидается в конце сентября 2019.  Перерегистрация. Направлено повторно письмо Поставщику касательно исполнения договора  28.02.20 исх. № 6-12/4364. 
Запрос в Минздрав касательно исполнения контракта 21.05.20  № 6-12/10366.
 </t>
    </r>
    <r>
      <rPr>
        <sz val="12"/>
        <color indexed="10"/>
        <rFont val="Times New Roman"/>
        <family val="1"/>
        <charset val="204"/>
      </rPr>
      <t>Перенесено в План 2019.
 Приказ 357 27.03.20</t>
    </r>
    <r>
      <rPr>
        <sz val="12"/>
        <rFont val="Times New Roman"/>
        <family val="1"/>
        <charset val="204"/>
      </rPr>
      <t>.</t>
    </r>
  </si>
  <si>
    <t>6-13/5930 23.03.20 - 421277,67 byn  - аннулировано</t>
  </si>
  <si>
    <t xml:space="preserve">6-13/1801 28.01.20 - </t>
  </si>
  <si>
    <t>Договор исполнен.    Приказ № 1482 12.12.19 ( перенесено в МТ п. 4.47 ). ПЛАН 2020. Приказ 73 от  30.01.20</t>
  </si>
  <si>
    <r>
      <t xml:space="preserve">11.09.2019 - открытие - 2уч; 25.09.2019 - рассмотрение ЭЗ - допущен к торгам; 01.10.2019 - торги; 09.10.2019 - подведение итогов торгов - победителем выбран участник СООО "АСВ Трейд Сервис"; проводятся маркетинговые исследования; на контракте с 21.10.2019.
Договор № С-19/2278 25.10.19. Исполнен.  </t>
    </r>
    <r>
      <rPr>
        <sz val="12"/>
        <color rgb="FFFF0000"/>
        <rFont val="Times New Roman"/>
        <family val="1"/>
        <charset val="204"/>
      </rPr>
      <t>ПЛАН 2020. Приказ 73 от  30.01.20</t>
    </r>
  </si>
  <si>
    <t xml:space="preserve">6-13/10415 22.05.20 - 163200,00 byn </t>
  </si>
  <si>
    <t xml:space="preserve">6-13/10353 21.05.20 - 117456,30 eur  +  там.   120 byn  +38862,10 eur  + 1160 eur </t>
  </si>
  <si>
    <t xml:space="preserve">6-13/10412 22.05.20 - 132192,87 eur + там. 120 byn  + 43774,29 eur  + 1160 eur </t>
  </si>
  <si>
    <t>Договор исполнен.  ПЛАН 2020. Приказ 73  от 30.01.20.</t>
  </si>
  <si>
    <r>
      <t xml:space="preserve">11.09.2019 - открытие (запрос на ЭТП) - 2уч; 25.09.2019 - рассмотрение ЭЗ - допущен к торгам; 30.09.2019 - торги; 02.10.2019 - подведение итогов торгов - победителем выбрано ООО "Альгимед Трейд"; проводятся маркетинговые исследования; 01.11.2019 - закупочная МЗ РБ ; на контракте с 01.11.2019.
Договор№ С-19/2431 16.11.19. Исполнен.  </t>
    </r>
    <r>
      <rPr>
        <sz val="12"/>
        <color rgb="FFFF0000"/>
        <rFont val="Times New Roman"/>
        <family val="1"/>
        <charset val="204"/>
      </rPr>
      <t>ПЛАН 2020. Приказ 73 от 30.01.20</t>
    </r>
  </si>
  <si>
    <r>
      <t xml:space="preserve"> победитель ООО «АнализМедПром»;
 на контракт 24.07.19.
Договор № С-19/1506 13.08.2019.  Поставка товара в течение 60 кал.  Дней с даты уведомления  - до 02.06.20 ( 231482 byn - 100 шт.  ) .Товар частично отгружается в ЛПУ.   
</t>
    </r>
    <r>
      <rPr>
        <sz val="12"/>
        <color rgb="FFFF0000"/>
        <rFont val="Times New Roman"/>
        <family val="1"/>
        <charset val="204"/>
      </rPr>
      <t>ПЛАН 2020. Приказ 73 от  30.01.20</t>
    </r>
  </si>
  <si>
    <t>23.04.2020 - 20.05.20</t>
  </si>
  <si>
    <t>6-13/10537 25.05.20 - 1367873,34 byn</t>
  </si>
  <si>
    <t xml:space="preserve">6-13/10510 25.05.20 - мат. Затраты 22915,88 byn </t>
  </si>
  <si>
    <t>6-13/10829 28.05.20</t>
  </si>
  <si>
    <t>Носко.</t>
  </si>
  <si>
    <t>Эндопротезы тазобедренного сустава бесцементной фиксации</t>
  </si>
  <si>
    <t>Антипротрузионные кольца</t>
  </si>
  <si>
    <t xml:space="preserve">Договор исполнен.  Приказ № 1242 17.10.19. Приказ 73 от  30.01.20
</t>
  </si>
  <si>
    <t xml:space="preserve">6-13/10909 28.05.20 - 1758680,00 byn </t>
  </si>
  <si>
    <t>Аппарат цифровой рентгенодиагностический на 2 рабочих места с плоскопанельным цифровым детектором</t>
  </si>
  <si>
    <t>541/20-ЗОИ
лот1</t>
  </si>
  <si>
    <t>Аппарат цифровой рентгенодиагностический на 3 рабочих места с УРИ12</t>
  </si>
  <si>
    <t>541/20-ЗОИ
лот2</t>
  </si>
  <si>
    <t xml:space="preserve">Договор исполнен. ПЛАН 2020. Приказ 73 от 30.01.20. Приказ 357 27.03.20. ( СМ. поз 4.36 План 2020 ). </t>
  </si>
  <si>
    <r>
      <t xml:space="preserve"> Поставка товара в течение 60 кал.  Дней с даты уведомления - до 25.02.20. Товар частично отгружен в ЛПУ.  </t>
    </r>
    <r>
      <rPr>
        <b/>
        <sz val="12"/>
        <rFont val="Times New Roman"/>
        <family val="1"/>
        <charset val="204"/>
      </rPr>
      <t xml:space="preserve">ОТКАЗ от поставки от  25.02.20  исх. №  66. </t>
    </r>
    <r>
      <rPr>
        <sz val="12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Приказ № 1482 12.12.19. Приказ 357 27.03.20</t>
    </r>
  </si>
  <si>
    <t>01.06.20 - 108990,39 byn</t>
  </si>
  <si>
    <t>06.03.2020 289904,13 byn</t>
  </si>
  <si>
    <t>Контракт исполнен</t>
  </si>
  <si>
    <t>6-13/11171 02.06.20</t>
  </si>
  <si>
    <t>6-13/11264 02.06.20 - 108990,39 byn</t>
  </si>
  <si>
    <t>С-20/1353-2 02.06.20</t>
  </si>
  <si>
    <t xml:space="preserve">6-13/11475 04/06/20 -  мат. Затр. -   72013,92 byn </t>
  </si>
  <si>
    <t>С-20/1353-1 02.06.20</t>
  </si>
  <si>
    <t xml:space="preserve">6-13/11474 04/06/20 - 122010,72 byn </t>
  </si>
  <si>
    <t>1.2.1</t>
  </si>
  <si>
    <t>Приказ 572 27.05.20</t>
  </si>
  <si>
    <t>1.3.1</t>
  </si>
  <si>
    <t>1.11.4</t>
  </si>
  <si>
    <t xml:space="preserve">Криохранилища ( типа сосуды Дюара ) для замороженных эмрионов </t>
  </si>
  <si>
    <t>1.11.5</t>
  </si>
  <si>
    <t>Криохранилища ( типа сосуды Дюара ) для замороженных сперрматозоидов</t>
  </si>
  <si>
    <t>Приказ 572 27.05.20.</t>
  </si>
  <si>
    <t>1.11.6</t>
  </si>
  <si>
    <t>1.12.1</t>
  </si>
  <si>
    <t>Ангиографический комплекс биплановый</t>
  </si>
  <si>
    <t>Центрифуга лабораторная</t>
  </si>
  <si>
    <r>
      <t xml:space="preserve">(ПЭА) 24.07.2019 - повторное открытие (запрос на ЭТП) - 2уч; 07.08.2019 - рассмотрение 1 разделов- допущен к торгам; 12.08.2019 - торги; 21.08.2019 - подведение итогов торгов - признан несостоявшимся
планируется к объявлению новая процедура закупки
объявлен новый конкурс 1033/19 лот1: 09.01.2020 - открытие - 2уч; 22.01.2020 - рассмотрение 1 разделов - допущен к торгам; 28.01.2020 - торги; 29.01.2020 - подведение итогов торгов - победителем выбран участник ЗАО "ИСКАМЕДТЕХ", РБ; на контракте с 30.01.2020; 31.01.2020 - закупочная МЗ РБ - отложить рассмотрение; 31.01.2020 - закупочная МЗ РБ - отложить рассмотрение;07.02.2020 - закупочная МЗ РБ - отложить рассмотрение; 14.02.2020 - закупочная МЗ РБ - утверждено
</t>
    </r>
    <r>
      <rPr>
        <sz val="12"/>
        <color rgb="FFFF0000"/>
        <rFont val="Times New Roman"/>
        <family val="1"/>
        <charset val="204"/>
      </rPr>
      <t>Приказ 357 27.03.20. Приказ 572 27.05.20</t>
    </r>
  </si>
  <si>
    <t>2.13.1</t>
  </si>
  <si>
    <t>Консоль потолочная хирургическая</t>
  </si>
  <si>
    <t>C-20/818 06.04.20</t>
  </si>
  <si>
    <t>040/19</t>
  </si>
  <si>
    <r>
      <t xml:space="preserve">(ПЭА) 24.07.2019 - повторное открытие (запрос на ЭТП) - 2уч; 07.08.2019 - рассмотрение 1 разделов- допущен к торгам; 12.08.2019 - торги; 21.08.2019 - подведение итогов торгов - признан несостоявшимся
планируется к объявлению новая процедура закупки
</t>
    </r>
    <r>
      <rPr>
        <b/>
        <sz val="12"/>
        <rFont val="Times New Roman"/>
        <family val="1"/>
        <charset val="204"/>
      </rPr>
      <t>объявлен новый конкурс 1033/19 лот2:</t>
    </r>
    <r>
      <rPr>
        <sz val="12"/>
        <rFont val="Times New Roman"/>
        <family val="1"/>
        <charset val="204"/>
      </rPr>
      <t xml:space="preserve"> 09.01.2020 - открытие
объявлен новый конкурс 1033/19 лот1: 09.01.2020 - открытие - 2уч; 22.01.2020 - рассмотрение 1 разделов - отклонение
(ПЭА) 05.02.2020 - повторное открытие - 2уч; 12.02.2020 - рассмотрение 1 разделов - отклонение; признан несостоявшимся
(ПЭА) 04.03.2020 - повторное открытие - 3уч; 11.03.2020 - рассмотрение 1 разделов - допущен к торгам; 17.03.2020 - торги; 18.03.2020- подведение итогов торгов - победителем выбран ЗАО "ИСКАМЕДТЕХ"; 20.03.2020 - закупочная МЗ РБ; на контракте с 20.03.2020
</t>
    </r>
    <r>
      <rPr>
        <b/>
        <sz val="12"/>
        <color rgb="FFFF0000"/>
        <rFont val="Times New Roman"/>
        <family val="1"/>
        <charset val="204"/>
      </rPr>
      <t>Приказ 572 27.05.20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</si>
  <si>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ЗАО "ИСКАМЕДТЕХ"  - 30 745,00 BYN - 1 ШТ. </t>
    </r>
  </si>
  <si>
    <t xml:space="preserve">БМ Медикал - 3 шт.
-  274 500,00 BYN. </t>
  </si>
  <si>
    <t>С-20/309 12.02.20</t>
  </si>
  <si>
    <t xml:space="preserve">6-13/11210 02.06.10 - 182275,88 byn  </t>
  </si>
  <si>
    <t>26.05.2020 ( 2 шт. )</t>
  </si>
  <si>
    <t xml:space="preserve"> Базылеа</t>
  </si>
  <si>
    <r>
      <rPr>
        <strike/>
        <sz val="12"/>
        <color indexed="8"/>
        <rFont val="Times New Roman"/>
        <family val="1"/>
        <charset val="204"/>
      </rPr>
      <t>336/19
лот4</t>
    </r>
    <r>
      <rPr>
        <b/>
        <sz val="12"/>
        <color indexed="8"/>
        <rFont val="Times New Roman"/>
        <family val="1"/>
        <charset val="204"/>
      </rPr>
      <t xml:space="preserve">
объявлен новый конкурс 738/19
лот1</t>
    </r>
  </si>
  <si>
    <r>
      <t xml:space="preserve">31.07.2019 - открытие
лот4: 0 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услуг)". 
</t>
    </r>
    <r>
      <rPr>
        <b/>
        <sz val="12"/>
        <color indexed="8"/>
        <rFont val="Times New Roman"/>
        <family val="1"/>
        <charset val="204"/>
      </rPr>
      <t>объявлен новый конкурс 738/19 лот1</t>
    </r>
    <r>
      <rPr>
        <sz val="12"/>
        <color indexed="8"/>
        <rFont val="Times New Roman"/>
        <family val="1"/>
        <charset val="204"/>
      </rPr>
      <t xml:space="preserve">: 09.10.2019 - открытие - 0 уч; признан несостоявшимся
(ПЭА) 30.10.2019 -  повторное открытие - 0 уч; признан несостоявшимся; провести по ЗОИ
(ЗОИ) 13.11.2019 - открытие - 1уч; 27.11.2019 - рассмотрение ЭЗ - отклонение; признан несостоявшимся
(ПЗОИ) 18.12.2019 - повторное открытие - 1 уч; передан на ЭК; 09.01.2020 - рассмотрение ЭЗ -  выбрать поставщиком ООО «БМ Медикал», Республика Беларусь, 10.01.2020 - закупочная МЗ РБ - утверждено; на контракте с 10.01.2020
</t>
    </r>
    <r>
      <rPr>
        <sz val="12"/>
        <color rgb="FFFF0000"/>
        <rFont val="Times New Roman"/>
        <family val="1"/>
        <charset val="204"/>
      </rPr>
      <t>Приказ 572 27.05.20</t>
    </r>
  </si>
  <si>
    <t>Аппарат магнитно-резонансной томографии</t>
  </si>
  <si>
    <t>4.42</t>
  </si>
  <si>
    <t>Система оптической когерентной томографии</t>
  </si>
  <si>
    <t>ОДО "Три Медика" - 395 000,00 белорусских рублей.
- 1 к-т</t>
  </si>
  <si>
    <t>С-19/1407 07.08.19</t>
  </si>
  <si>
    <t>6-13/9334 08.05.20 - 297637,60 byn</t>
  </si>
  <si>
    <t>888/18</t>
  </si>
  <si>
    <t>4.45</t>
  </si>
  <si>
    <r>
      <t xml:space="preserve">20.11.2019 - открытие - 3уч; 04.12.2019 - рассмотрение 1 разделов - допущен к торгам; 11.12.2019 - торги; 13.12.2019 - подведение итогов торгов - победителем выбран участник Uzdaroji akcine bendrove "Salutemas" ; нет уторгованных спецификаций на 16.12.2019; закупочная МЗ РБ (20.12.2019) - утверждено; на контракте с 20.12.2019. Контракт № С-19/2876 27.12.19. Поставка товара в течение 60 кал.  Дней с даты уведомления. </t>
    </r>
    <r>
      <rPr>
        <sz val="12"/>
        <color rgb="FFFF0000"/>
        <rFont val="Times New Roman"/>
        <family val="1"/>
        <charset val="204"/>
      </rPr>
      <t>Приказ 357 27.03.20 ( см. ИМТ План 2019 поз. 4.21 - Секвенатор ДНК ). Приказ 572 27.05.20 ( перенесено в ИМТ  поз. 4.45 ).</t>
    </r>
  </si>
  <si>
    <t>Катетеры коронарные направляющие для трансрадиального доступа</t>
  </si>
  <si>
    <t>Аортальные прямые канюли с дисперсионным щадящим потоком 22 Fr</t>
  </si>
  <si>
    <t>Цемент костный</t>
  </si>
  <si>
    <t>4.43.</t>
  </si>
  <si>
    <t>Амплификатор плашечный</t>
  </si>
  <si>
    <t>Система выделения нуклеиновых кислот</t>
  </si>
  <si>
    <t>4.44.</t>
  </si>
  <si>
    <t>558.13</t>
  </si>
  <si>
    <t>9.19</t>
  </si>
  <si>
    <t>9.18</t>
  </si>
  <si>
    <t>COVID Приказ №572 от 27.05.2020</t>
  </si>
  <si>
    <t>541/20
лот3</t>
  </si>
  <si>
    <t xml:space="preserve">Реагенты для диагностики хронических лимфопролиферативных заболеваний методом лазерной проточной цитофлуориметрии </t>
  </si>
  <si>
    <t>Реагенты и расходные материалы для проточного цитофлуориметра</t>
  </si>
  <si>
    <t>Реагенты для калибровки проточного цитофлуориметра</t>
  </si>
  <si>
    <t>Пробирки для загрузки для проточного цитофлуориметра</t>
  </si>
  <si>
    <t>Реагенты для диагностики острых лейкозов и МДС методом лазерной проточной цитофлуориметрии</t>
  </si>
  <si>
    <t>Реагентов для гейтирования клеточных субпопуляций методом лазерной проточной цитофлуориметрии</t>
  </si>
  <si>
    <t>558/20</t>
  </si>
  <si>
    <t>207.05.2020</t>
  </si>
  <si>
    <t>протокол 11/1 от 19.05.2019 п.1
( №68/33-20)</t>
  </si>
  <si>
    <t>Приказ 357 27.03.20. Приказ 572 27.05.20 перенесено в поз 2.6</t>
  </si>
  <si>
    <t>Приказ 572 27.05.20. (Пинск)</t>
  </si>
  <si>
    <t>4.41</t>
  </si>
  <si>
    <t>Аппарат рентгендиагностический на 3 р.м.</t>
  </si>
  <si>
    <t>295/19
лот2
объявлен новый конкурс 635/19
лот2</t>
  </si>
  <si>
    <t>С-19/2594 06.12.19</t>
  </si>
  <si>
    <t xml:space="preserve">6-13/27588 17.12.19 - мат. Затрат - 1552967,99 byn </t>
  </si>
  <si>
    <t xml:space="preserve">18.03.20 - 612000 byn - 2 шт. , 19.03.20 612000 byn- 2 шт.  </t>
  </si>
  <si>
    <t>6-13/5894 23/03/20 - 420737,15 byn</t>
  </si>
  <si>
    <t>6-13/6910 03/04/20 -  168 294,86 byn</t>
  </si>
  <si>
    <t xml:space="preserve">20.03.20 - 306000 byn - 1 шт. </t>
  </si>
  <si>
    <t>01/04/20 - 306000 byn  - 1 шт. +306000 byn ( 1 шт. )</t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</si>
  <si>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НПУП «АДАНИ», Республика Беларусь,  - 2 142 000,00 BYN. - 7 шт. </t>
    </r>
  </si>
  <si>
    <t>Контракт исполнен.  ПЛАН 2020.  План 73 от 30.01.20</t>
  </si>
  <si>
    <r>
      <t>на контракте с 01.07.2019
Контракт С-19/1510 01.08.19. Исполнен..</t>
    </r>
    <r>
      <rPr>
        <sz val="12"/>
        <color rgb="FFFF0000"/>
        <rFont val="Times New Roman"/>
        <family val="1"/>
        <charset val="204"/>
      </rPr>
      <t>ПЛАН 2020.  План 73 от 30.01.20.</t>
    </r>
  </si>
  <si>
    <t>23.03.2020-02.06.20</t>
  </si>
  <si>
    <t>Контракт исполнен.  Приказ № 1242 17.10.19. ПЛАН 2020.  План 73 от 30.01.20</t>
  </si>
  <si>
    <r>
      <rPr>
        <sz val="12"/>
        <color rgb="FFFF0000"/>
        <rFont val="Times New Roman"/>
        <family val="1"/>
        <charset val="204"/>
      </rPr>
      <t>Приказ № 1242 17.10.19</t>
    </r>
    <r>
      <rPr>
        <sz val="12"/>
        <color indexed="8"/>
        <rFont val="Times New Roman"/>
        <family val="1"/>
        <charset val="204"/>
      </rPr>
      <t xml:space="preserve">
13.11.2019 - открытие (запрос на ЭТП) - 3 уч; 27.11.2019 - рассмотрение 1 разделов - допущен к торгам; 03.12.2019 - торги; 04.12.2019 - подведение итогов торгов - победителем выбран участник UAB "Novamedas"; 06.12.2019 - закупочная МЗ РБ - утверждено; на контракте с 09.12.2019. 
Контракт  № С-19/2710 16.12.19 Исполнен. </t>
    </r>
    <r>
      <rPr>
        <sz val="12"/>
        <color rgb="FFFF0000"/>
        <rFont val="Times New Roman"/>
        <family val="1"/>
        <charset val="204"/>
      </rPr>
      <t xml:space="preserve">   ПЛАН 2020.  План 73 от 30.01.20</t>
    </r>
  </si>
  <si>
    <t>01.06.2020 - 03.06.20</t>
  </si>
  <si>
    <t>27.05.20-08.06.20</t>
  </si>
  <si>
    <t>Договор исполнен.
Перенесено в МТ Приказ № № 776 от 21.06.19. ПЛАН 2020. Приказ 73 от  30.01.20</t>
  </si>
  <si>
    <r>
      <t xml:space="preserve">на контракте
 ООО "БМ МЕДИКАЛ"
Договор № К-19/1083/С-1 07.06.19. Поставка товара в течение 60 кал.  Дней с даты уведомления - до 05.08.20 .
</t>
    </r>
    <r>
      <rPr>
        <sz val="12"/>
        <color indexed="10"/>
        <rFont val="Times New Roman"/>
        <family val="1"/>
        <charset val="204"/>
      </rPr>
      <t>Перенесено в МТ Приказ  № 776 от 21.06.19 ( 3 к-та ).  ПЛАН 2020. Приказ 73 от  30.01.20</t>
    </r>
    <r>
      <rPr>
        <b/>
        <sz val="12"/>
        <color indexed="10"/>
        <rFont val="Times New Roman"/>
        <family val="1"/>
        <charset val="204"/>
      </rPr>
      <t xml:space="preserve">
</t>
    </r>
  </si>
  <si>
    <r>
      <rPr>
        <sz val="12"/>
        <rFont val="Times New Roman"/>
        <family val="1"/>
        <charset val="204"/>
      </rPr>
      <t>30.04.2019 - подведение итогов торгов - выбран победитель; проводятся маркетинговые исследования. на контракте с 24.05.2019. 
ООО "БМ МЕДИКАЛ" - 1 к-т
Договор К-19/1083-С1 07.06.19. Поставка товара в течение 60 кал.  Дней с даты уведомления - до 05.08.20.</t>
    </r>
    <r>
      <rPr>
        <sz val="12"/>
        <color rgb="FFFF0000"/>
        <rFont val="Times New Roman"/>
        <family val="1"/>
        <charset val="204"/>
      </rPr>
      <t xml:space="preserve">   Приказ 357 27.03.20.</t>
    </r>
  </si>
  <si>
    <r>
      <t xml:space="preserve">Объявлен новый конкурс 469/19: 19.06.2019 - открытие - 2уч; 14.08.2019 - рассмотрение 1 разделов - допущен к торгам; 19.08.2019 - торги; 21.08.2019 - подведение итогов торгов - победителем выбрано ООО  «Реамедресурс» ; на контракте с 06.09.2019.
Договор № С-19/1956 24.09.19. Поставка товара в течение 60 кал.  Дней с даты уведомления - до 11.04.20 ( 400 шт. ). Товар частично отгружен в ЛПУ.  
</t>
    </r>
    <r>
      <rPr>
        <sz val="12"/>
        <color rgb="FFFF0000"/>
        <rFont val="Times New Roman"/>
        <family val="1"/>
        <charset val="204"/>
      </rPr>
      <t>Приказ 1242 17.10.19 ( 200 наб. ) перенесли в МТ  п. 4.18.7. План 2020. ПЛАН 2020. Приказ 73 от  30.01.20</t>
    </r>
  </si>
  <si>
    <t>Контракт исполнен. . ПЛАН 2020. Приказ 73 от 30.01.20.</t>
  </si>
  <si>
    <r>
      <t xml:space="preserve">победителем выбрано Sabiedriba ar ierobezotu atbildibu "SIS BIZNESA SERVISS"; 14.06.2019 - закупочная МЗ РБ - доработать маркетинговые исследования и продолжить переговоры по сниж стоим; 28.06.2019 - закупочная МЗ РБ- снят с рассмотренияя; 09.07.2019 - закупочная МЗ РБ - отложить рассмотрениее; 30.08.2019 - закупочная МЗ РБ - утверждено; готовится для предачи на контракт.
Sabiedriba ar ierobezotu atbildibu "SIS BIZNESA SERVISS". 
Контракт № С-19/2005 01.10.19. Исполнен. </t>
    </r>
    <r>
      <rPr>
        <sz val="12"/>
        <color rgb="FFFF0000"/>
        <rFont val="Times New Roman"/>
        <family val="1"/>
        <charset val="204"/>
      </rPr>
      <t>ПЛАН 2020. Приказ 73 от 30.01.20.</t>
    </r>
  </si>
  <si>
    <t>Контракт исполнен.   ПЛАН 2020. Приказ 73 от 30.01.20.</t>
  </si>
  <si>
    <r>
      <t xml:space="preserve"> победителем выбрана Sabiedriba ar ierobezotu atbildibu "SIS BIZNESA SERVISS"; 09.07.2019 - закупочная МЗ РБ- отложить рассмотрение; 30.08.2019 - закупочная МЗ РБ - утверждено; готовится для предачи на контракт.
Sabiedriba ar ierobezotu atbildibu "SIS BIZNESA SERVISS".
Контракт С-19/2011 27.09.19. Исполнен.   </t>
    </r>
    <r>
      <rPr>
        <sz val="12"/>
        <color rgb="FFFF0000"/>
        <rFont val="Times New Roman"/>
        <family val="1"/>
        <charset val="204"/>
      </rPr>
      <t>ПЛАН 2020. Приказ 73 от 30.01.20.</t>
    </r>
  </si>
  <si>
    <r>
      <t xml:space="preserve">на контракте с 09.01.2020; 10.01.2020 - закупочная МЗ РБ - утверждено. Договор С-20/287 20.01.20.исполнен.
 </t>
    </r>
    <r>
      <rPr>
        <sz val="12"/>
        <color rgb="FFFF0000"/>
        <rFont val="Times New Roman"/>
        <family val="1"/>
        <charset val="204"/>
      </rPr>
      <t>ПЛАН 2020. Приказ 73 от 30.01.20. Приказ 357 27.03.20 ( СМ. поз 4.36 План 2020 )</t>
    </r>
  </si>
  <si>
    <t xml:space="preserve">6-13/11715 08.06.20 - 369400 byn </t>
  </si>
  <si>
    <t>05/06/20 - 400 шт.</t>
  </si>
  <si>
    <t>23.03.20-09.06.20</t>
  </si>
  <si>
    <t>565/20-ЗОИ
лот1</t>
  </si>
  <si>
    <t>протокол 37/1 от 29.05.2019 п.2
( №93/37-20)</t>
  </si>
  <si>
    <t>565/20-ЗОИ
лот2</t>
  </si>
  <si>
    <t>6-13/11602 05.06.20 - там. 120 byn+50357,53 eur + 11936,50 eur</t>
  </si>
  <si>
    <t xml:space="preserve">6-13/11729 08.06.20 - 96368  byn </t>
  </si>
  <si>
    <t>Аппарат рентгеновский стационарный цифровой на 2 рабочих места из них:</t>
  </si>
  <si>
    <t>Аппарат рентгеновский стационарный на 3 рабочих места из них:</t>
  </si>
  <si>
    <t xml:space="preserve">Волошина </t>
  </si>
  <si>
    <t xml:space="preserve">лот1
НПЧУП «АДАНИ» -  275 726,54 BYN. - 1 ед. </t>
  </si>
  <si>
    <t>НПЧУП «АДАНИ» - 163 431,88 BYN. - 1 ед.</t>
  </si>
  <si>
    <t>09.06.2020 - 24094,24 byn+6675,55 byn</t>
  </si>
  <si>
    <t xml:space="preserve">6-13/11911 10.06.20 - 30769,79 byn </t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</si>
  <si>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Драйв, РБ -  339 300,00 BYN. - 1 ед.</t>
    </r>
  </si>
  <si>
    <r>
      <rPr>
        <b/>
        <sz val="12"/>
        <color indexed="8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Драйв, РБ  -  202 000,00 BYN. - 1 ед.</t>
    </r>
  </si>
  <si>
    <r>
      <rPr>
        <b/>
        <sz val="12"/>
        <color rgb="FFFF0000"/>
        <rFont val="Times New Roman"/>
        <family val="1"/>
        <charset val="204"/>
      </rPr>
      <t>Приказ 572 27.05.20. (Казимировка)</t>
    </r>
    <r>
      <rPr>
        <b/>
        <i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05.06.2020 - открытие- 1 уч; 12.06.2020 - рассмотрение ЭЗ - выбрать поставщиком НПУП «АДАНИ» .  На контракте с 11.06.20.</t>
    </r>
  </si>
  <si>
    <t xml:space="preserve">
НПЧУП «АДАНИ», РБ- 370 000,00 BYN. - 1 ед.</t>
  </si>
  <si>
    <t>213/20
объявлен новый
конкурс 601/20</t>
  </si>
  <si>
    <t>протокол №70/1 от 20.12.2019 п.1
( №210-2/70-19)
протокол №30/1 от 07.05.2020 п.3
( №210-2/70-19)</t>
  </si>
  <si>
    <t>04.01.2020
13.06.2020</t>
  </si>
  <si>
    <t>13.03.2020
19.06.2020</t>
  </si>
  <si>
    <t>Договор исполнен.  Приказ 357 27.03.20.</t>
  </si>
  <si>
    <t>Договор исполнен.   Приказ 572 27.05.20.</t>
  </si>
  <si>
    <t>12.06.20 - 11574,10 byn ( 5 шт. )</t>
  </si>
  <si>
    <t>С-20/1485 - 2 11/06/20</t>
  </si>
  <si>
    <t>C-20/1485 -1 11/06/20</t>
  </si>
  <si>
    <t>6-13/12146 12.06.20 - 245900</t>
  </si>
  <si>
    <t>6-13/12145 12/06/20 - 146000 byn</t>
  </si>
  <si>
    <t xml:space="preserve"> 1032/19 лот1</t>
  </si>
  <si>
    <t xml:space="preserve"> 1032/19 лот2</t>
  </si>
  <si>
    <t>C-20/1484 15.06.20</t>
  </si>
  <si>
    <t xml:space="preserve">6-13/12324 15.06.20 - мат. Звтр. - 157994,83 byn </t>
  </si>
  <si>
    <t>04.06.2020-17.06.2020</t>
  </si>
  <si>
    <t>Одноразовые пластиковые пробки для дистального закрытия костномозгового канала</t>
  </si>
  <si>
    <r>
      <t xml:space="preserve">ЗОИ: 27.11.2019 - открытие - 2уч; передан на ЭК; 06.12.2019 - снят с рассмотрения (запрос участникам);  11.12.2019 - рассмотрение ЭЗ - выбрать поставщиком ЧП «Тренд-М Сервис»; 13.12.2019 - закупочная МЗ РБ - утверждено; на контракте с 13.12.2019
Договор С-19/2810 23.12.19. Исполнен.  </t>
    </r>
    <r>
      <rPr>
        <sz val="12"/>
        <color rgb="FFFF0000"/>
        <rFont val="Times New Roman"/>
        <family val="1"/>
        <charset val="204"/>
      </rPr>
      <t>Приказ № 1482 12.12.19. Приказ 73 от  30.01.20.</t>
    </r>
  </si>
  <si>
    <r>
      <t xml:space="preserve"> Поставка товара в течение 60 кал. Дней с даты уведомления - до 20.04.20.  Товар отгружен в ЛПУ. Направлено письмо на оплату в Минздрав.  </t>
    </r>
    <r>
      <rPr>
        <sz val="12"/>
        <color rgb="FFFF0000"/>
        <rFont val="Times New Roman"/>
        <family val="1"/>
        <charset val="204"/>
      </rPr>
      <t xml:space="preserve">ПЛАН 2020. Приказ 73 от 30.01.20. Приказ 357 27.03.20. ( СМ. поз 4.36 План 2020 ). </t>
    </r>
  </si>
  <si>
    <t>Контракт  исполнен.
   Приказ № 1242 17.10.19.  Приказ 357 27.03.20. Приказ 572 27.05.20 ( доплата )</t>
  </si>
  <si>
    <t>Договор исполнен.     ПЛАН 2020. Приказ 73 от  30.01.20</t>
  </si>
  <si>
    <t>протокол №71/1 от 30.12.2019 п.1
( №8/71-19)
протокол №17/1 от 03.04.2020 п.1
( №8-2/17-20)</t>
  </si>
  <si>
    <t>протокол №45/1 от 22.06.2020 п.2
( №8-2/45-20)</t>
  </si>
  <si>
    <t>Аппараты слуховые цифровые заушного типа для протезирования лиц льготной категории со средней потерей слуха</t>
  </si>
  <si>
    <t>6-13/12996 23/06/20 - 244800 byn</t>
  </si>
  <si>
    <t xml:space="preserve">6-13/13107 24.06.20 - 91417,96 byn </t>
  </si>
  <si>
    <t xml:space="preserve">6-13/13106 24/06/20 - 153715,82 byn </t>
  </si>
  <si>
    <t>5 00 0000
(6 641 000)</t>
  </si>
  <si>
    <t>протокол №37/1 от 29.05.2020 п.1
( №71/37-20)</t>
  </si>
  <si>
    <t>№6-13/13506 от 29.06.2020     11066,85 byn</t>
  </si>
  <si>
    <t>6-13/13438 от 26.06.2020 - 3150 eur, + пошлина 315 eur+ ндс 693 eur+cбор за то 50 byn</t>
  </si>
  <si>
    <t>6-13/13430 от 29.06.2020- 11000 eur+ сбор за то 120 byn+ пошлина 1100 eur+ ндс 2420  eur</t>
  </si>
  <si>
    <t>6-13/13429 от 26.06.2020- 9600 eur+ сбор за то 120 byn+ пошлина 960 eur+ ндс 2112 eur</t>
  </si>
  <si>
    <t>6-13/13397 от 26.06.2020- 120 byn+ пошлина 5059,16 eur+ 11735,26 eur</t>
  </si>
  <si>
    <t>671/20</t>
  </si>
  <si>
    <t>6-13/13652 от 30.06.2020 - 146 278,86 byn</t>
  </si>
  <si>
    <t>6-13/13474 от 29.06.2020- 648157,50 Byn</t>
  </si>
  <si>
    <t>6-13/13614 от 30.06.2020- 224400 byn</t>
  </si>
  <si>
    <t>6-</t>
  </si>
  <si>
    <t>6-13/13510 от 29.06.2020- факт 99568,18 USD+ ТО 120 Byn+пошлина  36000 USD+НДС 517,20 USD</t>
  </si>
  <si>
    <t>6-13/13611 от 30.06.2020- 10560 usd+ то 120 byn</t>
  </si>
  <si>
    <r>
      <rPr>
        <strike/>
        <sz val="12"/>
        <color indexed="8"/>
        <rFont val="Times New Roman"/>
        <family val="1"/>
        <charset val="204"/>
      </rPr>
      <t>241/19
лот2
1000/19
лот2</t>
    </r>
    <r>
      <rPr>
        <b/>
        <sz val="12"/>
        <color indexed="8"/>
        <rFont val="Times New Roman"/>
        <family val="1"/>
        <charset val="204"/>
      </rPr>
      <t xml:space="preserve">
701/20</t>
    </r>
  </si>
  <si>
    <t>ок.оплата</t>
  </si>
  <si>
    <t>592/20
лот2</t>
  </si>
  <si>
    <t>592/20
лот3</t>
  </si>
  <si>
    <t>592/20
лот4</t>
  </si>
  <si>
    <t>592/20
лот5</t>
  </si>
  <si>
    <t>592/20
лот6</t>
  </si>
  <si>
    <t>592/20
лот7</t>
  </si>
  <si>
    <t>592/20
лот8</t>
  </si>
  <si>
    <t>8 наим.</t>
  </si>
  <si>
    <t>592/20
лот9</t>
  </si>
  <si>
    <t>592/20
лот10</t>
  </si>
  <si>
    <t>592/20
лот11</t>
  </si>
  <si>
    <t>592/20
лот12</t>
  </si>
  <si>
    <t>592/20
лот13</t>
  </si>
  <si>
    <t>592/20
лот14</t>
  </si>
  <si>
    <t>592/20
лот15</t>
  </si>
  <si>
    <t>10 наим.</t>
  </si>
  <si>
    <t>592/20
лот16</t>
  </si>
  <si>
    <t>Спираль отделяемая с системой доставки и отделения для эмболизации интракраниальных аневризм с гидрогелевым покрытием</t>
  </si>
  <si>
    <t>592/20
лот17</t>
  </si>
  <si>
    <t>20 наим.</t>
  </si>
  <si>
    <t>592/20
лот18</t>
  </si>
  <si>
    <t>18 наим.</t>
  </si>
  <si>
    <t>Спираль отделяемая с системой доставки и отделения для эмболизации интракраниальных аневризм с изменяемой формой и размером витка</t>
  </si>
  <si>
    <t>592/20
лот19</t>
  </si>
  <si>
    <t>592/20
лот20</t>
  </si>
  <si>
    <t>592/20
лот21</t>
  </si>
  <si>
    <t>592/20
лот22</t>
  </si>
  <si>
    <t>592/20
лот23</t>
  </si>
  <si>
    <t>Микрокатетер доставки спиралей отделяемых, стентов церебральных для эмболизации интракраниальных аневризм</t>
  </si>
  <si>
    <t>592/20
лот24</t>
  </si>
  <si>
    <t>592/20
лот25</t>
  </si>
  <si>
    <t>592/20
лот26</t>
  </si>
  <si>
    <t>592/20
лот27</t>
  </si>
  <si>
    <t>592/20
лот28</t>
  </si>
  <si>
    <t>592/20
лот29</t>
  </si>
  <si>
    <t>592/20
лот30</t>
  </si>
  <si>
    <t>592/20
лот31</t>
  </si>
  <si>
    <t>592/20
лот32</t>
  </si>
  <si>
    <t>592/20
лот33</t>
  </si>
  <si>
    <t>592/20
лот34</t>
  </si>
  <si>
    <t>592/20
лот35</t>
  </si>
  <si>
    <t>592/20
лот36</t>
  </si>
  <si>
    <t>592/20
лот37</t>
  </si>
  <si>
    <t>592/20
лот38</t>
  </si>
  <si>
    <t>592/20
лот39</t>
  </si>
  <si>
    <t>592/20
лот40</t>
  </si>
  <si>
    <t>592/20
лот41</t>
  </si>
  <si>
    <t>592/20
лот42</t>
  </si>
  <si>
    <t>592/20
лот43</t>
  </si>
  <si>
    <t>592/20
лот44</t>
  </si>
  <si>
    <t>592/20
лот45</t>
  </si>
  <si>
    <t>592/20
лот46</t>
  </si>
  <si>
    <t>592/20
лот47</t>
  </si>
  <si>
    <t>592/20
лот48</t>
  </si>
  <si>
    <t>592/20
лот49</t>
  </si>
  <si>
    <t>592/20
лот50</t>
  </si>
  <si>
    <t>592/20
лот51</t>
  </si>
  <si>
    <t>592/20
лот52</t>
  </si>
  <si>
    <t>592/20
лот53</t>
  </si>
  <si>
    <t>592/20
лот54</t>
  </si>
  <si>
    <t>592/20
лот55</t>
  </si>
  <si>
    <t>592/20
лот56</t>
  </si>
  <si>
    <t>592/20
лот57</t>
  </si>
  <si>
    <t>592/20
лот58</t>
  </si>
  <si>
    <t>592/20
лот59</t>
  </si>
  <si>
    <t>592/20
лот60</t>
  </si>
  <si>
    <t>592/20
лот61</t>
  </si>
  <si>
    <t>592/20
лот62</t>
  </si>
  <si>
    <t>592/20
лот63</t>
  </si>
  <si>
    <t>592/20
лот64</t>
  </si>
  <si>
    <t>592/20
лот65</t>
  </si>
  <si>
    <t>592/20
лот66</t>
  </si>
  <si>
    <t>592/20
лот67</t>
  </si>
  <si>
    <t>592/20
лот68</t>
  </si>
  <si>
    <t>592/20
лот69</t>
  </si>
  <si>
    <t>592/20
лот70</t>
  </si>
  <si>
    <t>592/20
лот71</t>
  </si>
  <si>
    <t>592/20
лот72</t>
  </si>
  <si>
    <t>592/20
лот73</t>
  </si>
  <si>
    <t>592/20
лот74</t>
  </si>
  <si>
    <t>592/20
лот75</t>
  </si>
  <si>
    <t>592/20
лот76</t>
  </si>
  <si>
    <t>592/20
лот77</t>
  </si>
  <si>
    <t>592/20
лот78</t>
  </si>
  <si>
    <t>592/20
лот79</t>
  </si>
  <si>
    <t>592/20
лот80</t>
  </si>
  <si>
    <t>592/20
лот81</t>
  </si>
  <si>
    <t>592/20
лот82</t>
  </si>
  <si>
    <t>592/20
лот83</t>
  </si>
  <si>
    <t>592/20
лот84</t>
  </si>
  <si>
    <t>592/20
лот85</t>
  </si>
  <si>
    <t>592/20
лот86</t>
  </si>
  <si>
    <t>592/20
лот87</t>
  </si>
  <si>
    <t>592/20
лот88</t>
  </si>
  <si>
    <t>592/20
лот89</t>
  </si>
  <si>
    <t>592/20
лот90</t>
  </si>
  <si>
    <t>592/20
лот91</t>
  </si>
  <si>
    <t>592/20
лот92</t>
  </si>
  <si>
    <t>592/20
лот93</t>
  </si>
  <si>
    <t>592/20
лот94</t>
  </si>
  <si>
    <t>592/20
лот95</t>
  </si>
  <si>
    <t>592/20
лот96</t>
  </si>
  <si>
    <t>592/20
лот97</t>
  </si>
  <si>
    <t>592/20
лот98</t>
  </si>
  <si>
    <t>592/20
лот99</t>
  </si>
  <si>
    <t>Микропроводники гидрофильные церебральные комбинированные</t>
  </si>
  <si>
    <t>Микропроводники гидрофильные церебральные комбинированные с удлинителем</t>
  </si>
  <si>
    <t>Микропроводники гидрофильные церебральные комбинированные с усиленной поддержкой</t>
  </si>
  <si>
    <t>Катетеры баллонные церебральные однопросветные для проведения внутрисосудистого (венозного) ремоделирования</t>
  </si>
  <si>
    <t>Устройство для проведения внутрисосудистого ремоделирования церебральных артерий, неокклюзирующее</t>
  </si>
  <si>
    <t>Стенты церебральные самораскрывающиеся перенаправляющие поток (однослойные)</t>
  </si>
  <si>
    <t>Стенты церебральные самораскрывающиеся перенаправляющие поток (однослойные) с покрытием</t>
  </si>
  <si>
    <t>Стенты церебральные для лечения интракраниальных бифуракционных аневризм</t>
  </si>
  <si>
    <t>Стенты каротидные нитиноловые саморасширяющиеся конусовидные</t>
  </si>
  <si>
    <t>Системы проксимальной защиты сосудистого русла от эмболии</t>
  </si>
  <si>
    <t>Катетеры направляющие (проводниковые) для цереброваскулярных процедур</t>
  </si>
  <si>
    <t>Устройство для механической тромбоэкстракции с катетером доставки</t>
  </si>
  <si>
    <t>Микропроводники гидрофильные церебральные с удлинителем</t>
  </si>
  <si>
    <t>Набор внутрисосудистой тромбаспирации из церебральных сосудов большого диаметра</t>
  </si>
  <si>
    <t>Набор внутрисосудистой тромбаспирации из церебральных сосудов среднего диаметра</t>
  </si>
  <si>
    <t>Набор для внутрисосудистой тромбаспирации из церебральных сосудов малого диаметра</t>
  </si>
  <si>
    <t>Катетер церебральный аспирационный гидрофильный</t>
  </si>
  <si>
    <t>Шприц для создания отрицательного давления (VacLock)</t>
  </si>
  <si>
    <t>Проводник гидрофильный для введения ангиографического катетера</t>
  </si>
  <si>
    <t>Катетер ангиографический диагностический церебральный</t>
  </si>
  <si>
    <t>Интродьюсер в комплекте</t>
  </si>
  <si>
    <t>Имплант жидкий неадгезивный для эндоваскулярной эмболизации с танталом, вязкость 12</t>
  </si>
  <si>
    <t>Имплант жидкий неадгезивный для эндоваскулярной эмболизации с танталом, вязкость 18</t>
  </si>
  <si>
    <t>Имплант жидкий неадгезивный для эндоваскулярной эмболизации с танталом, вязкость 20</t>
  </si>
  <si>
    <t>Имплант жидкий неадгезивный для эндоваскулярной эмболизации с танталом, вязкость 34</t>
  </si>
  <si>
    <t>Имплант жидкий неадгезивный для эндоваскулярной эмболизации с йодосодержащим компонентом, концентрация 25%</t>
  </si>
  <si>
    <t>Имплант жидкий неадгезивный для эндоваскулярной эмболизации с йодосодержащим компонентом, концентрация 30%</t>
  </si>
  <si>
    <t>Имплант жидкий неадгезивный для эндоваскулярной эмболизации с йодосодержащим компонентом, концентрация 35%</t>
  </si>
  <si>
    <t>Микрокатетер церебральный управляемый током крови, DMSO-совместимый, с отделяемым кончиком</t>
  </si>
  <si>
    <t>Микрокатетер церебральный управляемый током крови, DMSO-совместимый</t>
  </si>
  <si>
    <t>Микрокатетер церебральный управляемый током крови для доставки клеевой композиции</t>
  </si>
  <si>
    <t>Микрокатетер церебральный управляемый током крови для доставки отделяемых баллонов</t>
  </si>
  <si>
    <t>Катетер баллонный церебральный двухпросветный для проведения эмболизации, DMSO-совместимый</t>
  </si>
  <si>
    <t>Микропроводник гидрофильный церебральный 0.010"</t>
  </si>
  <si>
    <t>Микропроводник гидрофильный церебральный 0.014"</t>
  </si>
  <si>
    <t>Окклюдеры для эмболизации каротидных артерий</t>
  </si>
  <si>
    <t>6-13/13997 от 06.07.2020- 187550 byn</t>
  </si>
  <si>
    <t>6-13/14052 от 07.07.2020- 1624,50 byn</t>
  </si>
  <si>
    <t>6-13/13798 от 01.07.2020- 23148,20 byn</t>
  </si>
  <si>
    <t>Соединитель для одноигольного диализатора (типа СМП 03)</t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</si>
  <si>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 SIA “Medibridge”  - 90 450,00 USD.</t>
    </r>
  </si>
  <si>
    <t>(ЗОИ) 17.06.2020 - открытие - 1уч; 30.06.2020 - рассмотрение ЭЗ - выбрать поставщиком  SIA “Medibridge”; на контракте с 30.06.2020</t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</si>
  <si>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SIA “Medibridge”  - 91 000,00 USD.</t>
    </r>
  </si>
  <si>
    <t>(ЗОИ) 17.06.2020 - открытие - 1уч;30.06.2020 - рассмотрение ЭЗ - выбрать поставщиком  SIA “Medibridge”; на контракте с 30.06.2020</t>
  </si>
  <si>
    <t>Реагенты для автоматического микробиологического анализатора</t>
  </si>
  <si>
    <t>Реагенты, реактивы для бактериологических исследований (питательные среды и добавки)</t>
  </si>
  <si>
    <t>Физиологические контуры интегрированные для искусственного кровообращения с биосовместимым покрытием всех составляющих, со сменными соствляющими объемных параметров перфузии</t>
  </si>
  <si>
    <t>Физиологические контуры открытые для искусственного кровообращения с двухступенчатой лейкоцитарной и липидной фильтрацией</t>
  </si>
  <si>
    <t>Эндопротез клапанов сердца механический высокотехнологичный</t>
  </si>
  <si>
    <t>592/20
лот1</t>
  </si>
  <si>
    <t>Комплет оборудования для малоинвазивных вмешательств</t>
  </si>
  <si>
    <t xml:space="preserve"> NEWM LIMITED, Ирландия   - 200 797,30 евро</t>
  </si>
  <si>
    <r>
      <rPr>
        <strike/>
        <sz val="12"/>
        <color theme="1"/>
        <rFont val="Times New Roman"/>
        <family val="1"/>
        <charset val="204"/>
      </rPr>
      <t>402/19</t>
    </r>
    <r>
      <rPr>
        <b/>
        <sz val="12"/>
        <color theme="1"/>
        <rFont val="Times New Roman"/>
        <family val="1"/>
        <charset val="204"/>
      </rPr>
      <t xml:space="preserve">
объявлен  новый конкурс
1050/19
</t>
    </r>
  </si>
  <si>
    <t>протокол №22/1 от 12.04.2019 п.7
( №190/22-19)</t>
  </si>
  <si>
    <t>Катетеры коронарные диагностические удлиненные</t>
  </si>
  <si>
    <t>Проводники коронарные</t>
  </si>
  <si>
    <t>Стенты коронарные саморасширяющиеся с медикаментозным покрытием для обеспечения оптимальной аппозиции к сосудистой стенке в сложных анатомических ситуациях</t>
  </si>
  <si>
    <t>Стенты коронарные с медикаментозным покрытием (для пациентов старше 75 лет с сопутствующими заболеваниями, ассоциирующимися с высоким риском кровоточивости)</t>
  </si>
  <si>
    <t>Стенты коронарные для стентирования стволовых поражений и крупных сосудов</t>
  </si>
  <si>
    <t>протокол №44/1 от 19.06.2019 п.5
( №104/44-20)</t>
  </si>
  <si>
    <t>Микроскоп оптический исследовательский тринокулярный</t>
  </si>
  <si>
    <t>753/20</t>
  </si>
  <si>
    <t>752/20</t>
  </si>
  <si>
    <t>протокол №44/1 от 19.06.2019 п.4
( №103/44-20)</t>
  </si>
  <si>
    <r>
      <t xml:space="preserve">4
</t>
    </r>
    <r>
      <rPr>
        <b/>
        <sz val="12"/>
        <color rgb="FFFF0000"/>
        <rFont val="Times New Roman"/>
        <family val="1"/>
        <charset val="204"/>
      </rPr>
      <t>5(по ЗЗ)</t>
    </r>
  </si>
  <si>
    <r>
      <t xml:space="preserve">280 000,00
</t>
    </r>
    <r>
      <rPr>
        <b/>
        <sz val="12"/>
        <color rgb="FFFF0000"/>
        <rFont val="Times New Roman"/>
        <family val="1"/>
        <charset val="204"/>
      </rPr>
      <t>350 000,00</t>
    </r>
  </si>
  <si>
    <r>
      <t xml:space="preserve">751/20
</t>
    </r>
    <r>
      <rPr>
        <b/>
        <sz val="12"/>
        <color rgb="FFFF0000"/>
        <rFont val="Times New Roman"/>
        <family val="1"/>
        <charset val="204"/>
      </rPr>
      <t>(кол-во!!!)</t>
    </r>
  </si>
  <si>
    <t>протокол №44/1 от 19.06.2019 п.6
( №105/44-20)</t>
  </si>
  <si>
    <t>750/20</t>
  </si>
  <si>
    <t>протокол №44/1 от 19.06.2019 п.3
( №102/44-20)</t>
  </si>
  <si>
    <t>748/20
лот2</t>
  </si>
  <si>
    <t>протокол №44/1 от 19.06.2019 п.1
( №198/44-20)</t>
  </si>
  <si>
    <r>
      <t xml:space="preserve">100 000,00
</t>
    </r>
    <r>
      <rPr>
        <b/>
        <sz val="12"/>
        <color rgb="FFFF0000"/>
        <rFont val="Times New Roman"/>
        <family val="1"/>
        <charset val="204"/>
      </rPr>
      <t>171 778,96</t>
    </r>
    <r>
      <rPr>
        <sz val="12"/>
        <rFont val="Times New Roman"/>
        <family val="1"/>
        <charset val="204"/>
      </rPr>
      <t xml:space="preserve">
</t>
    </r>
  </si>
  <si>
    <t>748/20
лот1</t>
  </si>
  <si>
    <t>Ультразвуковой стационарный сканер высокого класса для общих исследований</t>
  </si>
  <si>
    <t>Аппарат ультразвуковой стационарный, диагностический экспертного класса для общих исследований</t>
  </si>
  <si>
    <t>Аппарат портативный ультразвуковой диагностический среднего класса для общих исследований</t>
  </si>
  <si>
    <t>748/20
лот3</t>
  </si>
  <si>
    <t>748/20
лот4</t>
  </si>
  <si>
    <t>6-13/14430 от 10.07.2020- предоплата мат. Затрат 18517,41 byn</t>
  </si>
  <si>
    <r>
      <rPr>
        <strike/>
        <sz val="12"/>
        <color theme="1"/>
        <rFont val="Times New Roman"/>
        <family val="1"/>
        <charset val="204"/>
      </rPr>
      <t>499/20
лот1</t>
    </r>
    <r>
      <rPr>
        <b/>
        <sz val="12"/>
        <color theme="1"/>
        <rFont val="Times New Roman"/>
        <family val="1"/>
        <charset val="204"/>
      </rPr>
      <t xml:space="preserve">
объявлен новый конкурс 
761/20
лот1</t>
    </r>
  </si>
  <si>
    <r>
      <rPr>
        <strike/>
        <sz val="12"/>
        <color theme="1"/>
        <rFont val="Times New Roman"/>
        <family val="1"/>
        <charset val="204"/>
      </rPr>
      <t>499/20
лот2</t>
    </r>
    <r>
      <rPr>
        <b/>
        <sz val="12"/>
        <color theme="1"/>
        <rFont val="Times New Roman"/>
        <family val="1"/>
        <charset val="204"/>
      </rPr>
      <t xml:space="preserve">
объявлен новый конкурс 
761/20
лот2</t>
    </r>
  </si>
  <si>
    <r>
      <t>Хроматограф газовый с пламенно-ионизационными детекторами (ПИД) и парофазной приставкой
(</t>
    </r>
    <r>
      <rPr>
        <i/>
        <sz val="12"/>
        <color theme="1"/>
        <rFont val="Times New Roman"/>
        <family val="1"/>
        <charset val="204"/>
      </rPr>
      <t xml:space="preserve"> утверждена заявка бюджет Ц)</t>
    </r>
  </si>
  <si>
    <r>
      <t xml:space="preserve">Хроматограф газовый с масс-спектрометрическим детектором типа моноквадруполь
</t>
    </r>
    <r>
      <rPr>
        <i/>
        <sz val="12"/>
        <color theme="1"/>
        <rFont val="Times New Roman"/>
        <family val="1"/>
        <charset val="204"/>
      </rPr>
      <t>( утверждена заявка бюджет Ц)</t>
    </r>
  </si>
  <si>
    <t>Система стабилизации и позиционирования сердца многоразовая</t>
  </si>
  <si>
    <t>Аппарат выскоинтенсивной лазерной терапии</t>
  </si>
  <si>
    <t xml:space="preserve">756/20
</t>
  </si>
  <si>
    <t xml:space="preserve">755/20
</t>
  </si>
  <si>
    <t>протокол №44/1 от 19.06.2019 п.7
( №106/44-20)</t>
  </si>
  <si>
    <t>протокол №44/1 от 19.06.2019 п.7
( №107/44-20)</t>
  </si>
  <si>
    <r>
      <t xml:space="preserve">Фетальный монитор
</t>
    </r>
    <r>
      <rPr>
        <b/>
        <i/>
        <sz val="12"/>
        <color rgb="FFFF0000"/>
        <rFont val="Times New Roman"/>
        <family val="1"/>
        <charset val="204"/>
      </rPr>
      <t>( было - 40 шт., а по прот. ЗК 8/1 от 21.02.20 - 42 шт. )</t>
    </r>
  </si>
  <si>
    <t>2.15</t>
  </si>
  <si>
    <t>протокол №70/1 от 20.12.2019 п.3
( №273/70-20)</t>
  </si>
  <si>
    <t>6-13/14428 от 09.07.2020- 184700 byn</t>
  </si>
  <si>
    <t>6-13/14398 от 09.07.2020- 450347,00 byn</t>
  </si>
  <si>
    <t>2.16</t>
  </si>
  <si>
    <r>
      <t>Аппараты слуховые цифровые для тяжелых потерь слуха</t>
    </r>
    <r>
      <rPr>
        <b/>
        <sz val="12"/>
        <color rgb="FFFF0000"/>
        <rFont val="Times New Roman"/>
        <family val="1"/>
        <charset val="204"/>
      </rPr>
      <t xml:space="preserve"> (по ЗЗ - 2000 ед. по Плану - 1 650ед.))</t>
    </r>
  </si>
  <si>
    <r>
      <t xml:space="preserve">Лампа щелевая 
</t>
    </r>
    <r>
      <rPr>
        <i/>
        <sz val="12"/>
        <rFont val="Times New Roman"/>
        <family val="1"/>
        <charset val="204"/>
      </rPr>
      <t>(по Плану - 1 шт., по приказу и ЗЗ - 2 шт.)</t>
    </r>
  </si>
  <si>
    <t>С-20/1769-1</t>
  </si>
  <si>
    <t>Контракт находится в процессе подготовки. Поставка товара в течение 60 кал.дней с увед.</t>
  </si>
  <si>
    <t>С-20/1769-2</t>
  </si>
  <si>
    <t>2.1</t>
  </si>
  <si>
    <t>6-13/13904 02/07/20 - 1709,44 BYN</t>
  </si>
  <si>
    <t>18/06/20 - 1709,44 BYN</t>
  </si>
  <si>
    <r>
      <t xml:space="preserve"> </t>
    </r>
    <r>
      <rPr>
        <sz val="12"/>
        <rFont val="Times New Roman"/>
        <family val="1"/>
        <charset val="204"/>
      </rPr>
      <t xml:space="preserve">Поставка товара в течение 60 кал.  Дней с даты уведомления - до 04.02.20. Товар частично отгружен в ЛПУ.  </t>
    </r>
    <r>
      <rPr>
        <b/>
        <sz val="12"/>
        <rFont val="Times New Roman"/>
        <family val="1"/>
        <charset val="204"/>
      </rPr>
      <t>Просрочка</t>
    </r>
    <r>
      <rPr>
        <sz val="12"/>
        <rFont val="Times New Roman"/>
        <family val="1"/>
        <charset val="204"/>
      </rPr>
      <t xml:space="preserve">. </t>
    </r>
    <r>
      <rPr>
        <sz val="12"/>
        <color rgb="FFFF0000"/>
        <rFont val="Times New Roman"/>
        <family val="1"/>
        <charset val="204"/>
      </rPr>
      <t>Приказ № 1242 17.10.19. Приказ 73 от  30.01.20.</t>
    </r>
  </si>
  <si>
    <t>30.06.10-10.07.20</t>
  </si>
  <si>
    <t>6-13/14967 16.07.20 - там. 120 byn</t>
  </si>
  <si>
    <t>6-13/14936 16.07.20 - сп. 1 - 756868 byn</t>
  </si>
  <si>
    <t xml:space="preserve">14/07/20 - 756868 byn </t>
  </si>
  <si>
    <t>14/07/20 -  685025,64 byn</t>
  </si>
  <si>
    <t>6-13/14934 16/07/20 - сп.  1 - 685025,64 byn</t>
  </si>
  <si>
    <r>
      <rPr>
        <b/>
        <sz val="12"/>
        <color rgb="FFFF0000"/>
        <rFont val="Times New Roman"/>
        <family val="1"/>
        <charset val="204"/>
      </rPr>
      <t>(приказ МЗ РБ №688 от 01.07.2020 ).</t>
    </r>
    <r>
      <rPr>
        <sz val="12"/>
        <color theme="1"/>
        <rFont val="Times New Roman"/>
        <family val="1"/>
        <charset val="204"/>
      </rPr>
      <t xml:space="preserve">
01.04.2020 - открытие - 0 уч; признан несостоявшимся
(ПЭА) 22.04.2020 - повторное открытие- 0 уч; признан несостоявшимся
(ЗОИ) 13.05.2020 - открытие - 0 уч;
(ЗОИ) 27.05.2020 - повторное открытие - 0 уч; признан несостоявшимся
</t>
    </r>
  </si>
  <si>
    <t>(приказ МЗ РБ №688 от 01.07.2020 ).</t>
  </si>
  <si>
    <t xml:space="preserve"> Система для цифровой рентгенографии</t>
  </si>
  <si>
    <r>
      <rPr>
        <b/>
        <sz val="12"/>
        <color rgb="FFFF0000"/>
        <rFont val="Times New Roman"/>
        <family val="1"/>
        <charset val="204"/>
      </rPr>
      <t>(приказ МЗ РБ №688 от 01.07.2020 ) - увеличение кол-ва с 1 шт. до 2 шт.</t>
    </r>
    <r>
      <rPr>
        <sz val="12"/>
        <rFont val="Times New Roman"/>
        <family val="1"/>
        <charset val="204"/>
      </rPr>
      <t xml:space="preserve">
24.07.2019 - открытие- 1уч;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
объявлен новый конкурс 638/19 лот2: 28.08.2019 - открытие- 1уч; признан несостоявшимся
(ПЭА) 18.09.2019 - повторное открытие 1уч; признан несостоявшимся
(ЗОИ) 02.10.2019 - открытие - 1уч; передан на ЭК; 16.10.2019 - рассмотрение ЭЗ - выбрать поставщиком  СООО «АСВ Трейд Сервис», 18.10.2019 - закупочная МЗ РБ - утверждено; на контракте с 17.10.2019
Договор № С-19/2290 29.10.19. Поставка товара в течение 60 кал.  дней с даты уведомления.</t>
    </r>
    <r>
      <rPr>
        <sz val="12"/>
        <color rgb="FFFF0000"/>
        <rFont val="Times New Roman"/>
        <family val="1"/>
        <charset val="204"/>
      </rPr>
      <t xml:space="preserve">  ПЛАН 2020. Приказ 357 27.03.20.</t>
    </r>
  </si>
  <si>
    <r>
      <t xml:space="preserve">Приказ 572 27.05.20.
</t>
    </r>
    <r>
      <rPr>
        <sz val="12"/>
        <rFont val="Times New Roman"/>
        <family val="1"/>
        <charset val="204"/>
      </rPr>
      <t>Готовится к объявлению (№01072 от 25.06.2020)
19.08.2020 - открытие</t>
    </r>
  </si>
  <si>
    <t>804/20
лот1</t>
  </si>
  <si>
    <t>804/20
лот2</t>
  </si>
  <si>
    <t>19.08.2020 - открытие</t>
  </si>
  <si>
    <t>Комплект индивидуальных защитных средств</t>
  </si>
  <si>
    <t>807/20</t>
  </si>
  <si>
    <t xml:space="preserve">протокол №44/1 от 10.06.2020 п2
( №101/44-20)
</t>
  </si>
  <si>
    <r>
      <t xml:space="preserve">Приказ 73 от  30.01.20 см. Приказ 357 27.03.20  п. 4.2.2
</t>
    </r>
    <r>
      <rPr>
        <sz val="12"/>
        <rFont val="Times New Roman"/>
        <family val="1"/>
        <charset val="204"/>
      </rPr>
      <t>19.08.2020 - открытие</t>
    </r>
  </si>
  <si>
    <t>2000 ( было 1650 )</t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</si>
  <si>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ООО "Документ Сервис Групп"  -  649 782,00 бел. руб. 
</t>
    </r>
    <r>
      <rPr>
        <b/>
        <sz val="12"/>
        <color rgb="FF000000"/>
        <rFont val="Times New Roman"/>
        <family val="1"/>
        <charset val="204"/>
      </rPr>
      <t xml:space="preserve">  - 2000 шт</t>
    </r>
  </si>
  <si>
    <r>
      <rPr>
        <b/>
        <sz val="12"/>
        <rFont val="Times New Roman"/>
        <family val="1"/>
        <charset val="204"/>
      </rPr>
      <t>(приказ МЗ РБ №688 от 01.07.2020 ) - увеличение количества с 1 650 ед. на 2 000 ед.</t>
    </r>
    <r>
      <rPr>
        <sz val="12"/>
        <rFont val="Times New Roman"/>
        <family val="1"/>
        <charset val="204"/>
      </rPr>
      <t xml:space="preserve">
18.03.2020 - открытие - 3уч; 08.04.2020 - рассмотрение 1 разделов - допущены к торгам; 14.04.2020 - торги; 15.04.2020 - подведение итогов торгов - победителем выбран участник ООО "Документ Сервис Групп" ; 17.04.2020 - закупочная МЗ РБ - утверждено; на контракте с 21.04.2020</t>
    </r>
    <r>
      <rPr>
        <sz val="12"/>
        <color rgb="FFFF0000"/>
        <rFont val="Times New Roman"/>
        <family val="1"/>
        <charset val="204"/>
      </rPr>
      <t xml:space="preserve">
Приказ 73 от  30.01.20. Приказ 688  от 01.07.20</t>
    </r>
  </si>
  <si>
    <r>
      <rPr>
        <b/>
        <sz val="12"/>
        <rFont val="Times New Roman"/>
        <family val="1"/>
        <charset val="204"/>
      </rPr>
      <t xml:space="preserve">42
( было 40) </t>
    </r>
    <r>
      <rPr>
        <b/>
        <sz val="12"/>
        <color rgb="FFFF0000"/>
        <rFont val="Times New Roman"/>
        <family val="1"/>
        <charset val="204"/>
      </rPr>
      <t xml:space="preserve">
</t>
    </r>
  </si>
  <si>
    <r>
      <t xml:space="preserve">2 </t>
    </r>
    <r>
      <rPr>
        <sz val="12"/>
        <color rgb="FFFF0000"/>
        <rFont val="Times New Roman"/>
        <family val="1"/>
        <charset val="204"/>
      </rPr>
      <t xml:space="preserve">( было  1 шт. по приказу 357 27.03.20 ) </t>
    </r>
  </si>
  <si>
    <t>12.08.2020 - открытие</t>
  </si>
  <si>
    <t xml:space="preserve">6-13/15115 20.07.20 - 208333,80 byn </t>
  </si>
  <si>
    <t>15/07/20 - 97222,44 byn ( 42 шт. )  ,  17/07/20 - 111111,36 byn ( 48 шт. )</t>
  </si>
  <si>
    <t>29.06.20 - 23148,20 byn (10 шт. )</t>
  </si>
  <si>
    <r>
      <t xml:space="preserve">11.06.2019 - закупочная МЗ РБ - </t>
    </r>
    <r>
      <rPr>
        <b/>
        <i/>
        <sz val="12"/>
        <color indexed="8"/>
        <rFont val="Times New Roman"/>
        <family val="1"/>
        <charset val="204"/>
      </rPr>
      <t xml:space="preserve">отменен в </t>
    </r>
    <r>
      <rPr>
        <sz val="12"/>
        <color indexed="8"/>
        <rFont val="Times New Roman"/>
        <family val="1"/>
        <charset val="204"/>
      </rPr>
      <t xml:space="preserve">связи с необходимостью доработки заявки на закупку
</t>
    </r>
    <r>
      <rPr>
        <b/>
        <sz val="12"/>
        <color indexed="8"/>
        <rFont val="Times New Roman"/>
        <family val="1"/>
        <charset val="204"/>
      </rPr>
      <t>объявлен новый конкурс 734/19:</t>
    </r>
    <r>
      <rPr>
        <sz val="12"/>
        <color indexed="8"/>
        <rFont val="Times New Roman"/>
        <family val="1"/>
        <charset val="204"/>
      </rPr>
      <t xml:space="preserve"> 02.10.2019 - открытие - 1уч; признан несостоявшимся
(ПЭА) 16.10.2019 - повторное открытие - 1уч; признан несостоявшимся; провести по ЗОИ
(ЗОИ) 30.10.2019 - открытие - 2 уч;  09.01.2020 - отменен  связи с возникновением необходимости внесения изменений и (или) дополнений в предмет государственной закупки(решение комиссии по определению первоочередных закупок Министерства здравоохранения Республики Беларусь от 13.12.2019г. (протокол № 69/1 п.11.5) 
</t>
    </r>
    <r>
      <rPr>
        <b/>
        <sz val="12"/>
        <color indexed="8"/>
        <rFont val="Times New Roman"/>
        <family val="1"/>
        <charset val="204"/>
      </rPr>
      <t>объявлен новый конкурс 1061/19</t>
    </r>
    <r>
      <rPr>
        <sz val="12"/>
        <color indexed="8"/>
        <rFont val="Times New Roman"/>
        <family val="1"/>
        <charset val="204"/>
      </rPr>
      <t xml:space="preserve">: 22.01.2020 - открытие - 2уч; 05.02.2020 - рассмотрение 1 разделов. - допущен к торгам; 12.02.2020 - торги; 19.02.2020 - подведение итогов торгов - победителем выбран участник ЧТУП "ЮМЕДИКА";  21.02.2020 - закупочная МЗ РБ - утвержденона контракте с 24.02.2020 № С-20/591 02.03.20. Товар отгружается в ЛПУ. 
</t>
    </r>
    <r>
      <rPr>
        <sz val="12"/>
        <color rgb="FFFF0000"/>
        <rFont val="Times New Roman"/>
        <family val="1"/>
        <charset val="204"/>
      </rPr>
      <t xml:space="preserve"> Приказ 73 от  30.01.20 -  ( на 40 шт. ) 10.07.2020 поступил приказ МЗ РБ №688 от 01.07.2020 ) - 2 шт. .</t>
    </r>
  </si>
  <si>
    <t xml:space="preserve">Договор исполнен.  Приказ 73 от 30.01.20. </t>
  </si>
  <si>
    <r>
      <t xml:space="preserve">14.08.2019 - открытие (запрос на ЭТП); 28.08.2019 - рассмотрение 1 разделов - отклонение; признан несостоявшимся;  планируется к объявлению новая процедура закупки
</t>
    </r>
    <r>
      <rPr>
        <b/>
        <sz val="12"/>
        <color indexed="8"/>
        <rFont val="Times New Roman"/>
        <family val="1"/>
        <charset val="204"/>
      </rPr>
      <t>объявлен новый конкурс 753/19:</t>
    </r>
    <r>
      <rPr>
        <sz val="12"/>
        <color indexed="8"/>
        <rFont val="Times New Roman"/>
        <family val="1"/>
        <charset val="204"/>
      </rPr>
      <t xml:space="preserve"> 09.10.2019 - открытие - 2уч; 13.11.2019 - рассмотрение 1 разделов (снят с рассмотрения 06.11.2019 - ЗАПРОС ПО ПРОТИВОРЕЧИВЫМ ОТВЕТАМ БЕЛГИМА ) - отклонение; признан несотсоявшимся;
(ПЭА) 11.12.2019 - повторное открытие - 3 уч; 26.12.2019 - рассмотрение 1 разделов - допущены к торгам; 04.01.2020 - торги; 09.01.2020 - подведение итогов торгов- отклонение; признан несостоявшимся
(ПЭА) 25.03.2020  - повторное открытие (перенос с 31.01.2020 - 10 запросов на ЭТП(ответов нет); перенос с 12.02.2020 - ответы на ЗК МЗ РБ; перенос с 13.03.2020 - запросы на ЭТП)) - 3уч; 07.04.2020 - рассмотрение 1 разделов - допущен к торгам; 13.04.2020 - торги; 15.04.2020 - победителем выбран участник ООО «НИЦ «МАГИСТР»; 17.04.2020 - закупочная МЗ РБ - утверждено; на контракте с 20.04.2020 № С-20/1002 29/04/20. Исполнен.
. </t>
    </r>
    <r>
      <rPr>
        <sz val="12"/>
        <color rgb="FFFF0000"/>
        <rFont val="Times New Roman"/>
        <family val="1"/>
        <charset val="204"/>
      </rPr>
      <t>Приказ 73 от  30.01.20.</t>
    </r>
  </si>
  <si>
    <t>Договор исполнен.   Приказ 73 от 30.01.20.Приказ 572 27.05.20.</t>
  </si>
  <si>
    <r>
      <rPr>
        <sz val="12"/>
        <rFont val="Times New Roman"/>
        <family val="1"/>
        <charset val="204"/>
      </rPr>
      <t xml:space="preserve"> 04.03.2020 - открытие - 1уч; признан неостоявшимся
(ПЭА) 22.04.2020 - повторное открытие (запрос на ЭТП) - 1уч; признан несостоявшимся
(ЗОИ) 13.05.2020 - открытие - 1уч; 27.05.2020 - рассмотрение ЭЗ - выбрать поставщиком НПЧУП «АДАНИ»; на контракте с 27.05.2020 № С-20/1353-1 02.06.20. Исполнен.</t>
    </r>
    <r>
      <rPr>
        <sz val="12"/>
        <color rgb="FFFF0000"/>
        <rFont val="Times New Roman"/>
        <family val="1"/>
        <charset val="204"/>
      </rPr>
      <t xml:space="preserve">
Приказ 73 от 30.01.20. Приказ 572 27.05.20.</t>
    </r>
  </si>
  <si>
    <t xml:space="preserve">09.07.2020 - 216372,80 eur </t>
  </si>
  <si>
    <t>6-13/12899 от 22.06.2020 - 239239,53 usd + там. 120 byn + 17551,60 usd</t>
  </si>
  <si>
    <t>23/06/20-09/07/20</t>
  </si>
  <si>
    <t>Контракт исполнен.  . ПЛАН 2020 .  Приказ 73 от  30.01.20.</t>
  </si>
  <si>
    <r>
      <t xml:space="preserve">
  </t>
    </r>
    <r>
      <rPr>
        <sz val="12"/>
        <color rgb="FFFF0000"/>
        <rFont val="Times New Roman"/>
        <family val="1"/>
        <charset val="204"/>
      </rPr>
      <t xml:space="preserve"> Приказ № 1242 17.10.19.  Приказ 357 27.03.20.  см. Приказ 572 27.05.20 ( доплата ), п. 4.38</t>
    </r>
  </si>
  <si>
    <r>
      <t xml:space="preserve">Обращение компании ООО "Цифровая медицина"(задание составлено на чрезмерно дорогостоящее обрудование (перерасход бюджетных средств))
Направлены запросы в Главное управление здравоохранения Гродненского облисполкома, Минскогооблисполкома, главному внештатному специалисту по лучевой диагностике и лучевой терапии. Ответы поступили
18.09.2019 - открытие ( 1уч); 02.10.2019 - рассмотрение 1 разделов - допущен к торгам; 07.10.2019 - торги; 09.10.2019 - подведение итогов торгов - победителем выбрана компания Tradintek SA; проводятся маркетинговые исследования. 25.10.2019 - закупочная МЗ РБ - утверждено; на контракте с 28.10.2019. Контракт № С-19/2347 05.11.19. Исполнен.
Приказ № 1242 17.10.19/ </t>
    </r>
    <r>
      <rPr>
        <sz val="12"/>
        <color rgb="FFFF0000"/>
        <rFont val="Times New Roman"/>
        <family val="1"/>
        <charset val="204"/>
      </rPr>
      <t xml:space="preserve"> Приказ 357 27.03.20. Приказ 572 27.05.20 ( доплата )</t>
    </r>
  </si>
  <si>
    <r>
      <t xml:space="preserve">Обращение компании ООО "Цифровая медицина"(задание составлено на чрезмерно дорогостоящее обрудование (перерасход бюджетных средств)). Направлены запросы в Главное управление здравоохранения Гродненского облисполкома, Минскогооблисполкома, главному внештатному специалисту по лучевой диагностике и лучевой терапии. Ответы поступили. 18.09.2019 - открытие (6уч); 02.10.2019 - рассмотрение 1 разделов - допущен к торгам; 07.10.2019 - торги; 09.10.2019 - подведение итогов торгов- победителем выбрана компания Tradintek SA; проводятся маркетинговые исследования; 25.10.2019 - закупочная  МЗ РБ - утверждено; на контракте с 28.10.2019.
 Контракт № С-19/2347 05.11.19. Исполнен   Приказ № 1482 12.10.2019 ( перенесено МТ п.4.41 ) . </t>
    </r>
    <r>
      <rPr>
        <sz val="12"/>
        <color rgb="FFFF0000"/>
        <rFont val="Times New Roman"/>
        <family val="1"/>
        <charset val="204"/>
      </rPr>
      <t>ПЛАН 2020. Приказ 73 от  30.01.20.</t>
    </r>
  </si>
  <si>
    <r>
      <t xml:space="preserve">Поставка товара в течение 60 кал.  Дней с даты уведомления - до 02.06.20 ( 231482 byn - 100 шт.  ) .  Товар частично отгружается  в ЛПУ.  Направлено письмо на оплату в МИНздрав. </t>
    </r>
    <r>
      <rPr>
        <sz val="12"/>
        <color rgb="FFFF0000"/>
        <rFont val="Times New Roman"/>
        <family val="1"/>
        <charset val="204"/>
      </rPr>
      <t>ПЛАН 2020. Приказ 73 от  30.01.20</t>
    </r>
  </si>
  <si>
    <t>17.02.20 -   ( 5 шт. )</t>
  </si>
  <si>
    <t>20/05/20 - ( 8 шт. )</t>
  </si>
  <si>
    <t>16.06.20 - ( 12 шт. )</t>
  </si>
  <si>
    <t xml:space="preserve">23.06.2020 - -  ( 5 шт. ) </t>
  </si>
  <si>
    <t>24.06.20 -  ( 6 .шт. )</t>
  </si>
  <si>
    <r>
      <rPr>
        <b/>
        <sz val="12"/>
        <rFont val="Times New Roman"/>
        <family val="1"/>
        <charset val="204"/>
      </rPr>
      <t>(приказ МЗ РБ №688 от 01.07.2020 ).</t>
    </r>
    <r>
      <rPr>
        <sz val="12"/>
        <rFont val="Times New Roman"/>
        <family val="1"/>
        <charset val="204"/>
      </rPr>
      <t xml:space="preserve">
24.07.2019 - открытие- 1уч;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 
</t>
    </r>
    <r>
      <rPr>
        <b/>
        <sz val="12"/>
        <rFont val="Times New Roman"/>
        <family val="1"/>
        <charset val="204"/>
      </rPr>
      <t>объявлен новый конкурс 632/19 лот2:</t>
    </r>
    <r>
      <rPr>
        <sz val="12"/>
        <rFont val="Times New Roman"/>
        <family val="1"/>
        <charset val="204"/>
      </rPr>
      <t xml:space="preserve"> 28.08.2019 - открытие- 1уч; признан несостоявшимся
(ПЭА) 18.09.2019 - повторное открытие- 1уч; признан несостоявшимся
(ЗОИ) 02.10.2019 - открытие- 1уч; передан на ЭК; 06.11.2019 - рассмотрение ЭЗ - выбрать поставщиком СООО «АСВ Трейд Сервис»; 15.11.2019 - закупочная МЗ РБ - не утверждено; продолжить переговоры по сниж стоим; 13.12.2019 - закупочная МЗ РБ - утверждено; на контракте с 26.12.2019.
15.01.2020 - согласование цены (переговоры) - утверждено; 16.01.2020 - на контракте (повторно); на контракте с 20.01.2020 (повторно после докладной)
Договор № С-20/359 31.01.20. Исполнен.  </t>
    </r>
    <r>
      <rPr>
        <b/>
        <sz val="12"/>
        <color rgb="FFFF0000"/>
        <rFont val="Times New Roman"/>
        <family val="1"/>
        <charset val="204"/>
      </rPr>
      <t>Приказ 357 27.03.20. Приказ 688 от 01.07.20.</t>
    </r>
  </si>
  <si>
    <r>
      <t xml:space="preserve">ЗОИ: 27.11.2019 - открытие -  1уч; передан на ЭК; 06.12.2019 - рассмотрение ЭЗ - отклонение; 06.12.2019 - закупочная МЗ РБ - увелич. стоим.
(ПЗОИ) 11.12.2019 - повторное открытие - 1уч; 26.12.2019 - рассмотрение ЭЗ - выбрать поставщиком ООО «КЛЭР»; на контракте с 26.12.2019/ Договор  С-19/2903 30.12.2019. Исполнен.
 </t>
    </r>
    <r>
      <rPr>
        <sz val="12"/>
        <color rgb="FFFF0000"/>
        <rFont val="Times New Roman"/>
        <family val="1"/>
        <charset val="204"/>
      </rPr>
      <t>Приказ № 1482 12.12.19. Приказ 357 27.03.20</t>
    </r>
  </si>
  <si>
    <t>Шабан</t>
  </si>
  <si>
    <t xml:space="preserve">6-13/15218 21.07.20 - 6281,98 byn </t>
  </si>
  <si>
    <r>
      <rPr>
        <strike/>
        <sz val="12"/>
        <color indexed="8"/>
        <rFont val="Times New Roman"/>
        <family val="1"/>
        <charset val="204"/>
      </rPr>
      <t>402/19</t>
    </r>
    <r>
      <rPr>
        <b/>
        <sz val="12"/>
        <color indexed="8"/>
        <rFont val="Times New Roman"/>
        <family val="1"/>
        <charset val="204"/>
      </rPr>
      <t xml:space="preserve">
объявлен  новый конкурс
1050/19
</t>
    </r>
  </si>
  <si>
    <t xml:space="preserve">Аппарат ИВЛ для паллиативной медицинской помощи детям </t>
  </si>
  <si>
    <t>367/19</t>
  </si>
  <si>
    <t xml:space="preserve">ОДО "БЕЛМЕДСНАБТЕХНИКА"
1 288 800,00 BYN.  - 32 ед. 
</t>
  </si>
  <si>
    <t>С-19/1717 20.08.2019</t>
  </si>
  <si>
    <t>6-13/14816 15.07.20</t>
  </si>
  <si>
    <t xml:space="preserve">13.07.20 - 706220,32 byn </t>
  </si>
  <si>
    <t xml:space="preserve"> Поставка товара в течение 60 кал.  Дней с даты уведомления. Прот. 51/1 - "Закупку осуществить за счет местных бюджетов ". Прот 18/1 п. 3.4 внести в План 2020 / Товар поставлен частично. Направлено письмо на оплату в Минздрав.  </t>
  </si>
  <si>
    <t>02.07.2020 - закупочная МЗ РБ - утверждено; на контракте с 08.07.2020</t>
  </si>
  <si>
    <t>335/19
лот3
!!!(по ЗЗ - 52 шт.)
441/19
лот1
объявлена новая процедура закупки
571/19</t>
  </si>
  <si>
    <t xml:space="preserve">Нет в Плане 5 шт. </t>
  </si>
  <si>
    <t xml:space="preserve"> NEWM LIMITED, Ирландия   - 200 797,30 евро - 1 к-т</t>
  </si>
  <si>
    <t xml:space="preserve">24/07/20 - 231482 byn - 100 шт. </t>
  </si>
  <si>
    <t>6-13/11572 05.06.20  - аннулировано</t>
  </si>
  <si>
    <t>6-13/15577 24.07.20</t>
  </si>
  <si>
    <t>21.07.2020 - 27/07/20</t>
  </si>
  <si>
    <r>
      <t xml:space="preserve">Поставка товара в течение 90 кал. дней с даты оплаты мат. Затрат - 12470  byn - до 11.08.20. Товар отгружен в ЛПУ.    Направлено письмо на оплату в Минздрав.  </t>
    </r>
    <r>
      <rPr>
        <sz val="12"/>
        <color rgb="FFFF0000"/>
        <rFont val="Times New Roman"/>
        <family val="1"/>
        <charset val="204"/>
      </rPr>
      <t>Приказ № 1242 17.10.19 перенесли в МТ п.6.1- 1 шт. Приказ 73 от  30.01.20</t>
    </r>
  </si>
  <si>
    <t xml:space="preserve">6-13/15719 27.07.20 - 231482 byn </t>
  </si>
  <si>
    <t>SIA "MEDIBRIDGE" - 984 690,00 бел.руб.,- 1 к-т</t>
  </si>
  <si>
    <r>
      <t xml:space="preserve">14.08.2019 - рассмотрение ЭЗ (перенос с 26.06.2019 - нет ЭЗ) - отклонение; признан несостоявшимся
11.09.2019 - отменен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(решением комиссии по определению первоочередных закупок Министерства здравоохранения Республики Беларусь от 30.08.2019г. (протокол № 52/1 п.21.4.2) )
объявлен новый конкурс 1000/19 лот2: 26.12.2019 - открытие- 2уч; 22.01.2020 - рассмотрение 1 разделов - отклонение; признан несосотоявшимся
(ПЭА) 12.02.2020 - повторное открытие - 3уч; 26.02.2020 - рассмотрение 1 разделов - допущен к торгам; 04.03.2020 - торги; 06.03.2020 - подведение итогов торгов - победителем выбран участник NEWM LIMITED; 13.03.2020 - закупочная МЗ РБ - утверждено; на контракте с 13.03.2020  План 2020 года. 
По решению ЗК МЗ РБ №44/1 от 19.06.2020 - в связи с выявленными нарушениями при проведении процедуры закупки УП БМТ принять меры по расторжению контракта № С-20/693 от 20.03.2020, заключенного с компанией Newm Limited (Ирландия) 
</t>
    </r>
    <r>
      <rPr>
        <b/>
        <sz val="12"/>
        <color indexed="8"/>
        <rFont val="Times New Roman"/>
        <family val="1"/>
        <charset val="204"/>
      </rPr>
      <t>Объявлен новый конкурс 701/20</t>
    </r>
    <r>
      <rPr>
        <sz val="12"/>
        <color indexed="8"/>
        <rFont val="Times New Roman"/>
        <family val="1"/>
        <charset val="204"/>
      </rPr>
      <t xml:space="preserve">: 29.07.2020 - открытие - 2уч; 12.08.2020 - рассмотрение 1 разделов
</t>
    </r>
    <r>
      <rPr>
        <sz val="12"/>
        <color rgb="FFFF0000"/>
        <rFont val="Times New Roman"/>
        <family val="1"/>
        <charset val="204"/>
      </rPr>
      <t>Приказ 73 от  30.01.20.</t>
    </r>
  </si>
  <si>
    <t>12.08.2020 - открытие (запросы на ЭТП)</t>
  </si>
  <si>
    <t xml:space="preserve">Договор исполнен.   ПЛАН 2020 Приказ 357 27.03.20. Приказ 688 от 01.07.20  </t>
  </si>
  <si>
    <r>
      <t xml:space="preserve">Поставка товара в течение 60 кал.  Дней с даты оплаты мат. Затрат. - 18517,41 byn - до 28.09.20 . </t>
    </r>
    <r>
      <rPr>
        <sz val="12"/>
        <color rgb="FFFF0000"/>
        <rFont val="Times New Roman"/>
        <family val="1"/>
        <charset val="204"/>
      </rPr>
      <t>Приказ 572 27.05.20</t>
    </r>
  </si>
  <si>
    <r>
      <rPr>
        <strike/>
        <sz val="12"/>
        <rFont val="Times New Roman"/>
        <family val="1"/>
        <charset val="204"/>
      </rPr>
      <t>539/19</t>
    </r>
    <r>
      <rPr>
        <b/>
        <i/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объявлен новый конкурс 
632/19
лот2</t>
    </r>
  </si>
  <si>
    <r>
      <rPr>
        <b/>
        <sz val="12"/>
        <color theme="1"/>
        <rFont val="Times New Roman"/>
        <family val="1"/>
        <charset val="204"/>
      </rPr>
      <t>лот2</t>
    </r>
    <r>
      <rPr>
        <sz val="12"/>
        <color theme="1"/>
        <rFont val="Times New Roman"/>
        <family val="1"/>
        <charset val="204"/>
      </rPr>
      <t xml:space="preserve">
СООО «АСВ Трейд Сервис»  -  402 416,10 BYN. - 3 шт. </t>
    </r>
  </si>
  <si>
    <r>
      <t>Договор исполнен.</t>
    </r>
    <r>
      <rPr>
        <sz val="12"/>
        <rFont val="Times New Roman"/>
        <family val="1"/>
        <charset val="204"/>
      </rPr>
      <t xml:space="preserve">.  </t>
    </r>
    <r>
      <rPr>
        <sz val="12"/>
        <color rgb="FFFF0000"/>
        <rFont val="Times New Roman"/>
        <family val="1"/>
        <charset val="204"/>
      </rPr>
      <t>Приказ 357 27.03.20. Приказ 688 от 01.07.20.</t>
    </r>
  </si>
  <si>
    <t>29.07.20 - 202000 byn</t>
  </si>
  <si>
    <t>Договор исполнен   .  Приказ 73 от  30.01.20.</t>
  </si>
  <si>
    <t xml:space="preserve">6-13/15867 29.07.20 - 56000 byn </t>
  </si>
  <si>
    <t>протокол №53/1 от 17.07.2020 п.1
( №113/53-20)</t>
  </si>
  <si>
    <t>859/20
лот4</t>
  </si>
  <si>
    <t>26.08.2020 - открытие</t>
  </si>
  <si>
    <t>859/20
лот3</t>
  </si>
  <si>
    <t>859/20
лот1</t>
  </si>
  <si>
    <t>859/20
лот2</t>
  </si>
  <si>
    <r>
      <t xml:space="preserve">(ПЭА) 05.02.2020 - повторное открытие - 2уч; 28.02.2020 -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необходимостью внесения изменений и дополнений в заявку на закупку № 272/68-19 с учетом письма ГУ «РНПЦ онкологии и медицинской радиологии им. Н.Н. Александрова» (вх. от 26.02.2020 № 8-10/3613).
</t>
    </r>
    <r>
      <rPr>
        <b/>
        <sz val="12"/>
        <color indexed="8"/>
        <rFont val="Times New Roman"/>
        <family val="1"/>
        <charset val="204"/>
      </rPr>
      <t>объявлен новый конкурс 441/20</t>
    </r>
    <r>
      <rPr>
        <sz val="12"/>
        <color indexed="8"/>
        <rFont val="Times New Roman"/>
        <family val="1"/>
        <charset val="204"/>
      </rPr>
      <t>: 03.06.2020 - открытие - 2уч; 24.06.2020 - рассмотрение 1 разделов - допущен к торгам; 14.07.2020 - торги; 15.07.2020 - подведение итогов торгов - победителем выбран участник SIA "MEDIBRIDGE";на контракте с 27.07.2020. .</t>
    </r>
    <r>
      <rPr>
        <sz val="12"/>
        <color rgb="FFFF0000"/>
        <rFont val="Times New Roman"/>
        <family val="1"/>
        <charset val="204"/>
      </rPr>
      <t xml:space="preserve"> Приказ 73 от  30.01.20.</t>
    </r>
  </si>
  <si>
    <t>02.06.2020-09.07.20</t>
  </si>
  <si>
    <t>858/20</t>
  </si>
  <si>
    <r>
      <t xml:space="preserve">ПЛАН 2020.  Приказ 73 от 30.01.20. См. Превентивный фонд п. 558.1
</t>
    </r>
    <r>
      <rPr>
        <sz val="12"/>
        <rFont val="Times New Roman"/>
        <family val="1"/>
        <charset val="204"/>
      </rPr>
      <t>26.08.2020 - открытие</t>
    </r>
  </si>
  <si>
    <t>протокол №44/1 от 19.06.2020 п.8
( №108/44-20)</t>
  </si>
  <si>
    <t>С-20/1860 24.07.20</t>
  </si>
  <si>
    <t>6-13/16085 31.07.20</t>
  </si>
  <si>
    <t xml:space="preserve">07.07.20 - 200 шт. </t>
  </si>
  <si>
    <t xml:space="preserve">Поставка товара в течение 30 кал.  Дней с даты уведомления - до 14.06.19 ( 369400 byn - 400 шт.  ). Товар частично отгружен в ЛПУ.  Направлено письмо на оплату в Минздрав.  </t>
  </si>
  <si>
    <r>
      <rPr>
        <sz val="12"/>
        <rFont val="Times New Roman"/>
        <family val="1"/>
        <charset val="204"/>
      </rPr>
      <t xml:space="preserve"> Поставка товара в течение 60 кал  дней с даты уведомления - до 20.07.20. Товар поставлен на таможенный склад - 341600 eur /  </t>
    </r>
    <r>
      <rPr>
        <sz val="12"/>
        <color rgb="FFFF0000"/>
        <rFont val="Times New Roman"/>
        <family val="1"/>
        <charset val="204"/>
      </rPr>
      <t>Приказ 73 от  30.01.20.</t>
    </r>
  </si>
  <si>
    <t>Никольская. Пузовик</t>
  </si>
  <si>
    <t>C-20/2015 31.07.20</t>
  </si>
  <si>
    <t>05.08.2020 - открытие - 5уч; 19.08.2020 - рассмотрение 1 разделов</t>
  </si>
  <si>
    <r>
      <t xml:space="preserve">20.05.2020 - открытие (перенос с 22.04.2020  - запросы ТХ И РУ)  </t>
    </r>
    <r>
      <rPr>
        <sz val="12"/>
        <color rgb="FFFF0000"/>
        <rFont val="Times New Roman"/>
        <family val="1"/>
        <charset val="204"/>
      </rPr>
      <t xml:space="preserve">Приказ 357 27.03.20.
</t>
    </r>
    <r>
      <rPr>
        <sz val="12"/>
        <rFont val="Times New Roman"/>
        <family val="1"/>
        <charset val="204"/>
      </rPr>
      <t>13.05.2020 -</t>
    </r>
    <r>
      <rPr>
        <b/>
        <sz val="12"/>
        <rFont val="Times New Roman"/>
        <family val="1"/>
        <charset val="204"/>
      </rPr>
      <t xml:space="preserve"> отменен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07.05.2020г. (протокол № 30/1 п. 3.2.)</t>
    </r>
    <r>
      <rPr>
        <sz val="12"/>
        <color rgb="FFFF0000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объявлен новый конкурс  500/20:</t>
    </r>
    <r>
      <rPr>
        <sz val="12"/>
        <rFont val="Times New Roman"/>
        <family val="1"/>
        <charset val="204"/>
      </rPr>
      <t xml:space="preserve"> 24.06.2020 - открытие - 2уч; 15.07.2020 - рассмотрение 1 разделов - отклонение; признан несостоявшимся
 (ПЭА) 19.08.2020 - повторное открытие</t>
    </r>
  </si>
  <si>
    <r>
      <t xml:space="preserve">Приказ 357 27.03.20
</t>
    </r>
    <r>
      <rPr>
        <sz val="12"/>
        <color theme="1"/>
        <rFont val="Times New Roman"/>
        <family val="1"/>
        <charset val="204"/>
      </rPr>
      <t>01.04.2020 - открытие - 1уч; 01.04.2020 - рассмотрение ЭЗ - отклонение;
(ПЗОИ) 08.04.2020 - повторное открытие - 2уч; 12.08.2020 - рассмотрение ЭЗ</t>
    </r>
  </si>
  <si>
    <r>
      <t xml:space="preserve">26.06.2019 - отменен в связи с возникновением необходимости внесения изменений и (или) дополнений в предмет государственной закупки (письмо от заказчика ГУ «Республиканская детская больница медицинской реабилитации» (вх. от 24.06.2019 г. № 8-10/13187, исх. № 01-10/442 от 19.06.2019г.))
</t>
    </r>
    <r>
      <rPr>
        <b/>
        <sz val="12"/>
        <color indexed="8"/>
        <rFont val="Times New Roman"/>
        <family val="1"/>
        <charset val="204"/>
      </rPr>
      <t>объявлен новый конкурс 671/19</t>
    </r>
    <r>
      <rPr>
        <sz val="12"/>
        <color indexed="8"/>
        <rFont val="Times New Roman"/>
        <family val="1"/>
        <charset val="204"/>
      </rPr>
      <t xml:space="preserve">: 11.09.2019 - открытие - 1уч; признан несостоявшимся
(ПЭА) 02.10.2019 - повторное открытие - 0 уч; признан несостоявшимся
(ЗОИ) 16.10.2019 - открытие- 1уч;нет приказа о создании ЭК; 12.08.2020 - рассмотрение ЭЗ
 </t>
    </r>
    <r>
      <rPr>
        <sz val="12"/>
        <color rgb="FFFF0000"/>
        <rFont val="Times New Roman"/>
        <family val="1"/>
        <charset val="204"/>
      </rPr>
      <t>Приказ № 1242 17.10.19. Приказ 73 от  30.01.20.</t>
    </r>
  </si>
  <si>
    <r>
      <rPr>
        <b/>
        <i/>
        <sz val="12"/>
        <rFont val="Times New Roman"/>
        <family val="1"/>
        <charset val="204"/>
      </rPr>
      <t>лот2 - см.п.1.11.</t>
    </r>
    <r>
      <rPr>
        <sz val="12"/>
        <rFont val="Times New Roman"/>
        <family val="1"/>
        <charset val="204"/>
      </rPr>
      <t xml:space="preserve">
05.08.2020 - открытие - 4уч; 19.08.2020 - рассмотрение 1 разделов</t>
    </r>
  </si>
  <si>
    <t>05.08.2020 - открытие- 3уч; 19.08.2020 - рассмотрение 1 разделов</t>
  </si>
  <si>
    <r>
      <t xml:space="preserve">05.08.2020 - открытие
</t>
    </r>
    <r>
      <rPr>
        <b/>
        <sz val="12"/>
        <rFont val="Times New Roman"/>
        <family val="1"/>
        <charset val="204"/>
      </rPr>
      <t>ПРИОСТАНОВЛЕН</t>
    </r>
    <r>
      <rPr>
        <sz val="12"/>
        <rFont val="Times New Roman"/>
        <family val="1"/>
        <charset val="204"/>
      </rPr>
      <t xml:space="preserve"> жалоба компании ООО "Снайбмед"; 30.07.2020 - рассмотрение жалобы в МАРТ. Нет протокола.</t>
    </r>
  </si>
  <si>
    <t>протокол №44/1 от 19.06.2020 п.1
( №198/44-20)</t>
  </si>
  <si>
    <t xml:space="preserve">Аппарат маммографический </t>
  </si>
  <si>
    <t>6-13/16257 04.08.2020 - 212005,17 byn</t>
  </si>
  <si>
    <t>4.4.2.</t>
  </si>
  <si>
    <t>24.03.20- 28.07.20</t>
  </si>
  <si>
    <t>Договор исполнен.  Приказ № 1242 17.10.19. Приказ 572 27.05.20.</t>
  </si>
  <si>
    <r>
      <t xml:space="preserve">(ПЭА) 10.07.2019 - повторное открытие - 1 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услуг)". 
</t>
    </r>
    <r>
      <rPr>
        <b/>
        <sz val="12"/>
        <color indexed="8"/>
        <rFont val="Times New Roman"/>
        <family val="1"/>
        <charset val="204"/>
      </rPr>
      <t>объявлен новый конкурс 635/19 лот2</t>
    </r>
    <r>
      <rPr>
        <sz val="12"/>
        <color indexed="8"/>
        <rFont val="Times New Roman"/>
        <family val="1"/>
        <charset val="204"/>
      </rPr>
      <t>: 11.09.2019 - открытие - 0 уч;признан несостоявшимся
(ПЭА) 02.10.2019 -  повторное открытия- 1уч; признан несостоявшимся; провести по ЗОИ
(ЗОИ) 16.10.2019 - открытие - 1уч; нет приказа об ЭК; 27.11.2019 - рассмотрение ЭЗ - выбрать поставщиком участника НПУП «АДАНИ», Республика Беларусь; на контракте с 28.11.2019; 29.11.2019 - закупочная МЗ РБ.
Договор № С-19/2594 06.12.19.Исполнен</t>
    </r>
    <r>
      <rPr>
        <sz val="12"/>
        <color rgb="FFFF0000"/>
        <rFont val="Times New Roman"/>
        <family val="1"/>
        <charset val="204"/>
      </rPr>
      <t xml:space="preserve">
Приказ № 1242 17.10.19</t>
    </r>
    <r>
      <rPr>
        <sz val="12"/>
        <color indexed="8"/>
        <rFont val="Times New Roman"/>
        <family val="1"/>
        <charset val="204"/>
      </rPr>
      <t xml:space="preserve">. </t>
    </r>
    <r>
      <rPr>
        <sz val="12"/>
        <color rgb="FFFF0000"/>
        <rFont val="Times New Roman"/>
        <family val="1"/>
        <charset val="204"/>
      </rPr>
      <t>Приказ 572 27.05.20.</t>
    </r>
  </si>
  <si>
    <r>
      <t xml:space="preserve">ПЛАН 2020.  Приказ 73 от 30.01.20. </t>
    </r>
    <r>
      <rPr>
        <b/>
        <sz val="12"/>
        <color rgb="FFFF0000"/>
        <rFont val="Times New Roman"/>
        <family val="1"/>
        <charset val="204"/>
      </rPr>
      <t>См. Превентивный фонд п. 558.11!!!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26.08.2020 - открытие
</t>
    </r>
  </si>
  <si>
    <r>
      <rPr>
        <b/>
        <sz val="12"/>
        <color rgb="FFFF0000"/>
        <rFont val="Times New Roman"/>
        <family val="1"/>
        <charset val="204"/>
      </rPr>
      <t>(приказ МЗ РБ №688 от 01.07.2020 ).</t>
    </r>
    <r>
      <rPr>
        <sz val="12"/>
        <color indexed="8"/>
        <rFont val="Times New Roman"/>
        <family val="1"/>
        <charset val="204"/>
      </rPr>
      <t xml:space="preserve">
01.07.2020 - открытие - 2уч; 05.08.2020 - рассмотрение 1 разделов - отклонение; признан несостоявшимся
Планируется повторное открытие (ПЭА или ЗОИ)</t>
    </r>
  </si>
  <si>
    <t>05.08.2020 - открытие - 1уч; признан несостоявшимся
Планируется повторное открытие (ПЭА или ЗОИ)</t>
  </si>
  <si>
    <r>
      <t>Приказ 73 от  30.01.20.
13</t>
    </r>
    <r>
      <rPr>
        <sz val="12"/>
        <rFont val="Times New Roman"/>
        <family val="1"/>
        <charset val="204"/>
      </rPr>
      <t xml:space="preserve">.05.2020 - </t>
    </r>
    <r>
      <rPr>
        <b/>
        <sz val="12"/>
        <rFont val="Times New Roman"/>
        <family val="1"/>
        <charset val="204"/>
      </rPr>
      <t>отменена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07.05.2020г. (протокол № 30/1 п. 3.4.) 
</t>
    </r>
    <r>
      <rPr>
        <b/>
        <sz val="12"/>
        <rFont val="Times New Roman"/>
        <family val="1"/>
        <charset val="204"/>
      </rPr>
      <t>объявлен новый конкурс 601/20</t>
    </r>
    <r>
      <rPr>
        <sz val="12"/>
        <rFont val="Times New Roman"/>
        <family val="1"/>
        <charset val="204"/>
      </rPr>
      <t>: 30.07.2020 - открытие (запросы на ЭТП) - 0 уч; признан несостоявшимся
Планируется повторное открытие (ПЭА или ЗОИ)</t>
    </r>
  </si>
  <si>
    <r>
      <t xml:space="preserve"> Поставка товар в течение 60 кал. Дней с даты уведомления - до 26.04.20. Аппараты 2 шт.  - отгружены  в ЛПУ.  </t>
    </r>
    <r>
      <rPr>
        <b/>
        <sz val="12"/>
        <color rgb="FF000000"/>
        <rFont val="Times New Roman"/>
        <family val="1"/>
        <charset val="204"/>
      </rPr>
      <t xml:space="preserve">ОТКАЗ от поставки Поставщика ОТ 26.05.20 ИСХ.   20/05-110.   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Уведомление дано по распоряжению Зайцева М.В. Приказ 572 27.05.20.</t>
    </r>
  </si>
  <si>
    <r>
      <rPr>
        <sz val="12"/>
        <rFont val="Times New Roman"/>
        <family val="1"/>
        <charset val="204"/>
      </rPr>
      <t xml:space="preserve"> Поставка товара в течение 60  Дней с даты открытия аккредитива.</t>
    </r>
    <r>
      <rPr>
        <sz val="12"/>
        <color rgb="FFFF0000"/>
        <rFont val="Times New Roman"/>
        <family val="1"/>
        <charset val="204"/>
      </rPr>
      <t xml:space="preserve"> Документы возвращены в КО 04.05.20 .</t>
    </r>
    <r>
      <rPr>
        <sz val="12"/>
        <rFont val="Times New Roman"/>
        <family val="1"/>
        <charset val="204"/>
      </rPr>
      <t xml:space="preserve">
</t>
    </r>
    <r>
      <rPr>
        <sz val="12"/>
        <color rgb="FFFF0000"/>
        <rFont val="Times New Roman"/>
        <family val="1"/>
        <charset val="204"/>
      </rPr>
      <t xml:space="preserve"> Приказ 73 от  30.01.20. Конкурс закрыт. Контракт растогнут. </t>
    </r>
  </si>
  <si>
    <r>
      <t xml:space="preserve">Поставка товара в течение 90 кал.  Дней с даты уведомления - до 20.05.20 </t>
    </r>
    <r>
      <rPr>
        <b/>
        <sz val="12"/>
        <color rgb="FFFF0000"/>
        <rFont val="Times New Roman"/>
        <family val="1"/>
        <charset val="204"/>
      </rPr>
      <t>. ОТКАЗ Поставщика от Поставки.</t>
    </r>
    <r>
      <rPr>
        <sz val="12"/>
        <rFont val="Times New Roman"/>
        <family val="1"/>
        <charset val="204"/>
      </rPr>
      <t xml:space="preserve">  Направлено письмо в Минздрав касательно невозможности поставки товара Поставщиком  исх. № 6-12/9810 15.05.20  ( письмо направлено в МЗ РБ 18.05.20 ).   </t>
    </r>
    <r>
      <rPr>
        <sz val="12"/>
        <color rgb="FFFF0000"/>
        <rFont val="Times New Roman"/>
        <family val="1"/>
        <charset val="204"/>
      </rPr>
      <t>ПЛАН 2020. Приказ 73 от  30.01.20.</t>
    </r>
  </si>
  <si>
    <r>
      <t xml:space="preserve">31.07.2019 - открытие
лот2: 5уч; 07.08.2019 - рассмотрение 1 разделов- допущен к торгам; 12.08.2019 - торги; 14.08.2019 - подведение итогов торгов - победителем выбрана ООО "БМ МЕДИКАЛ" ; на контракте с 05.09.2019. Договор  № К-19/1924-С1  16.09.19. Поставка товара в течение 60 кал.  Дней с даты уведомления - до 20.05.20. . Сообщеие Поставщика о невозможности поставки товара. Направлено письмо в Минздрав касательно невозможности поставки товара Поставщиком  исх. № 6-12/9810 15.05.20 ( письмо нправлено в МЗ РБ 18.05.20 ). . </t>
    </r>
    <r>
      <rPr>
        <b/>
        <sz val="12"/>
        <color rgb="FF000000"/>
        <rFont val="Times New Roman"/>
        <family val="1"/>
        <charset val="204"/>
      </rPr>
      <t xml:space="preserve">ОТКАЗ Поставщика от Поставки. 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ПЛАН 2020. Приказ 73 от  30.01.20</t>
    </r>
  </si>
  <si>
    <t xml:space="preserve">6-13/16560 06.08.20 - 67985 byn </t>
  </si>
  <si>
    <t>10/08/2020 - 3328,00 byn</t>
  </si>
  <si>
    <t>22.07.20-11.08.20</t>
  </si>
  <si>
    <t>22.07.2020 - 11.08.20</t>
  </si>
  <si>
    <r>
      <t xml:space="preserve">Поставка товара в течение 60 кал.  Дней с даты уведомления - до 11.06.20.Товар  частично отгружен в ЛПУ . Направлено письмо на оплату в Минздрав.  </t>
    </r>
    <r>
      <rPr>
        <sz val="12"/>
        <color rgb="FFFF0000"/>
        <rFont val="Times New Roman"/>
        <family val="1"/>
        <charset val="204"/>
      </rPr>
      <t>ПЛАН 2020. Приказ 73 от  30.01.20.  
Согласование Минздравом поставок во 2-3 кв. 2020 г.  От 09.03.20  исх. 16-14/4224.</t>
    </r>
  </si>
  <si>
    <r>
      <t xml:space="preserve">Поставка товара в течение 60 кал.  Дней с даты уведомления - до 11.06.20). Товар отгружен в ЛПУ.  частично . Направлено письмо на оплату в Минздрав.  </t>
    </r>
    <r>
      <rPr>
        <sz val="12"/>
        <color rgb="FFFF0000"/>
        <rFont val="Times New Roman"/>
        <family val="1"/>
        <charset val="204"/>
      </rPr>
      <t>ПЛАН 2020. Приказ 73 от  30.01.20.</t>
    </r>
    <r>
      <rPr>
        <sz val="12"/>
        <rFont val="Times New Roman"/>
        <family val="1"/>
        <charset val="204"/>
      </rPr>
      <t xml:space="preserve"> 
</t>
    </r>
    <r>
      <rPr>
        <sz val="12"/>
        <color rgb="FFFF0000"/>
        <rFont val="Times New Roman"/>
        <family val="1"/>
        <charset val="204"/>
      </rPr>
      <t>Согласование Минздравом поставок во 2-3 кв. 2020 г.  От 09.03.20  исх. 16-14/4224.</t>
    </r>
  </si>
  <si>
    <t>нр</t>
  </si>
  <si>
    <t>6-13/16794 10.08.20 - 93400 byn</t>
  </si>
  <si>
    <t>6-13/16760 10.08.20 - 158884,10 eur  + там.  120 byn + 1781,94 eur</t>
  </si>
  <si>
    <t>Контракт исполнен.    ПЛАН 2020.  Приказ 73 от 30.01.20.                       См. Превентивный фонд п. 561.1</t>
  </si>
  <si>
    <r>
      <t>08.10.2019 - закупочная МЗ РБ - определение ориентировочных цен
Готов к объявлению (расчет начальной цены)
11.12.2019 - открытие - 0 уч; признан несостоявшимся
(ПЭА) 12.02.2020 - повторное открытие (запрос на ЭТП по увелич ориентир. стоим.; перенос с 10.01.2020 - стоимость на ЗК МЗ РБ) - 2 уч; 26.02.2020 - рассмотрение 1 разделов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- допущен к торгам; 04.03.2020 - торги; 06.03.2020 - подведение итогов торгов - победителем выбран участник ЧТПУП "Фэир Контраст"; 06.03.2020 - закупочная МЗ РБ; на контракте с 09.03.2020. Договор С-20/677 18.03.20. Исполнен.</t>
    </r>
    <r>
      <rPr>
        <sz val="12"/>
        <color rgb="FFFF0000"/>
        <rFont val="Times New Roman"/>
        <family val="1"/>
        <charset val="204"/>
      </rPr>
      <t xml:space="preserve">
Приказ 73 от  30.01.20.</t>
    </r>
  </si>
  <si>
    <r>
      <t xml:space="preserve">Договор № К-19/1948 - С1 20.09.2019.Исполнен . </t>
    </r>
    <r>
      <rPr>
        <sz val="12"/>
        <color rgb="FFFF0000"/>
        <rFont val="Times New Roman"/>
        <family val="1"/>
        <charset val="204"/>
      </rPr>
      <t xml:space="preserve"> Приказ № 1242 17.10.19. ПЛАН 2020. Приказ 73 от  30.01.20 ( 41 шт. )</t>
    </r>
  </si>
  <si>
    <r>
      <t xml:space="preserve">09.10.2019 - закупочная МЗ РБ - утверждено;  на контракт 14.10. 19. 
Договор № C-19/2189 15/10/19. Исполнен. </t>
    </r>
    <r>
      <rPr>
        <sz val="12"/>
        <color rgb="FFFF0000"/>
        <rFont val="Times New Roman"/>
        <family val="1"/>
        <charset val="204"/>
      </rPr>
      <t>ПЛАН 2020. Приказ 73 от  30.01.20</t>
    </r>
  </si>
  <si>
    <r>
      <t xml:space="preserve">11.09.2019 - открытие - признан несостоявшимся
(ПЭА) 02.10.2019 повторное открытие - 1уч; признан несостоявшимся
(ЗОИ) 09.10.2019 - открытие - 1уч; передан на ЭК; 30.10.2019 - рассмотрение ЭЗ (нет ЭЗ и маркетинга) - выбрать поставщиком  ООО «ЗлатаМед» ; 01.11.2019 - закупочная МЗ РБ - переговоры по сниж стоим; 05.11.2019 - закупочная МЗ РБ - утверждено; на контракте с 05.11.2019.
15.11.2019 - закупочная МЗ РБ - утверждено(скидка)
Договор № С-19/2452 25.11.19. Исполнен.
</t>
    </r>
    <r>
      <rPr>
        <sz val="12"/>
        <color rgb="FFFF0000"/>
        <rFont val="Times New Roman"/>
        <family val="1"/>
        <charset val="204"/>
      </rPr>
      <t>ПЛАН 2020. Приказ 73  от  30.01.20.</t>
    </r>
  </si>
  <si>
    <r>
      <t xml:space="preserve">04.03.2020 - открытие - 4уч; 01.04.2020 - рассмотрение 1 разделов - допущен к торгам; 07.04.2020 - торги - победителем выбран участник Научно-производственное частное унитарное предприятие "АДАНИ"; 10.04.2020 - закупочная МЗ РБ - утверждено; на контракте с 08.04.2020. Договор № С-20/914 20.04.20. Исполнен.
</t>
    </r>
    <r>
      <rPr>
        <sz val="12"/>
        <color rgb="FFFF0000"/>
        <rFont val="Times New Roman"/>
        <family val="1"/>
        <charset val="204"/>
      </rPr>
      <t>Приказ 357 27.03.20.</t>
    </r>
  </si>
  <si>
    <r>
      <t xml:space="preserve">(ПЭА) 17.07.2019 - повторное открытие- 1уч;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услуг)". 
объявлен новый конкурс 635/19 лот5: 28.08.2019 - открытие - 0 уч;признан несостоявшимся
(ПЭА) 02.10.2019 - планируемая дата повторного открытия. Договор №  L-19/2590 04.12.19  . Исполнен. Приказ № 1242 17.10.19. Приказ № 1482 12.10.2019 ( перенесено в МТ п. 3.6 ). </t>
    </r>
    <r>
      <rPr>
        <sz val="12"/>
        <color rgb="FFFF0000"/>
        <rFont val="Times New Roman"/>
        <family val="1"/>
        <charset val="204"/>
      </rPr>
      <t>Приказ 357 27.03.20</t>
    </r>
  </si>
  <si>
    <r>
      <t xml:space="preserve">Направлен запрос в ЦЭИЗ (по регистрации) по поручению закупочной комиссии МЗ РБ (протокол № 31/1 от 04.06.2019)
26.06.2019 - открытие (15 - запросов на ЭТП) - 2уч; 10.07.2019 - рассмотрение 1 разделов- отклонение;  признан несостоявшимся 
В связи со вступлением в силу Закона РБ № 136-З от 17.07.2018 "О внесении изменений и дополнений в закон РБ "О гос. закупках товаров (работ, услуг)"
</t>
    </r>
    <r>
      <rPr>
        <b/>
        <sz val="12"/>
        <color indexed="8"/>
        <rFont val="Times New Roman"/>
        <family val="1"/>
        <charset val="204"/>
      </rPr>
      <t>объявлен новый конкурс 613/19 лот1:</t>
    </r>
    <r>
      <rPr>
        <sz val="12"/>
        <color indexed="8"/>
        <rFont val="Times New Roman"/>
        <family val="1"/>
        <charset val="204"/>
      </rPr>
      <t xml:space="preserve"> 21.08.2019 - открытие - 3уч; 04.09.2019 - рассмотрение 1 разделов - признан несостоявшимся
(ПЭА)25.09.2019 - повторное открытие (запросы на ЭТП) - 3уч; 02.10.219 - рассмотрение 1 разделов - признан несостоявшимся
(ЗОИ) 16.10.2019 - открытие- 2уч; передан на ЭК; 06.11.2019 - рассмотрение ЭЗ.- выбрать поставщиком ОДО «Геол-М»; 15.11.2019 - закупочная МЗ РБ - не утверждено; продолжить переговоры по сниж стоим; 22.11.2019 -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необходимостью внесения изменений и дополнений в требования к участникам.
</t>
    </r>
    <r>
      <rPr>
        <b/>
        <sz val="12"/>
        <color indexed="8"/>
        <rFont val="Times New Roman"/>
        <family val="1"/>
        <charset val="204"/>
      </rPr>
      <t>объявлен новый конкурс 987/19-ЗОИ лот1</t>
    </r>
    <r>
      <rPr>
        <sz val="12"/>
        <color indexed="8"/>
        <rFont val="Times New Roman"/>
        <family val="1"/>
        <charset val="204"/>
      </rPr>
      <t xml:space="preserve">:  29.11.2019 - открытие - 3уч; 18.12.2019 - рассмотрение ЭЗ - выбрать поставщиком  ОДО «ГЕОЛ-М»; 20.12.2019 - закупочная МЗ РБ - утверждено;  на контракте с 26.12.2019. Контракт №С-20/298 20.01.20. Исполнен.
 </t>
    </r>
    <r>
      <rPr>
        <sz val="12"/>
        <color rgb="FFFF0000"/>
        <rFont val="Times New Roman"/>
        <family val="1"/>
        <charset val="204"/>
      </rPr>
      <t>ПЛАН 2020. Приказ 73 от  30.01.20</t>
    </r>
  </si>
  <si>
    <r>
      <t xml:space="preserve">на контракте
 MedS&amp;P AS 
№ С-19/794 - 24.04.19 - 2 к-та .  Исполнен.
</t>
    </r>
    <r>
      <rPr>
        <sz val="12"/>
        <color rgb="FFFF0000"/>
        <rFont val="Times New Roman"/>
        <family val="1"/>
        <charset val="204"/>
      </rPr>
      <t xml:space="preserve">Приказ № 1242 17.10.19. Приказ 73 30.01.20. </t>
    </r>
  </si>
  <si>
    <r>
      <rPr>
        <sz val="12"/>
        <color theme="1"/>
        <rFont val="Times New Roman"/>
        <family val="1"/>
        <charset val="204"/>
      </rPr>
      <t>21.06.2019 - закупочная МЗ РБ - утверждено;  на контракт 04.07.19.  СМ. Перспективный План 2020 поз. 9. Ждем Приказ Минздрава.
SIA "Med Advance Group", Латвия 
Контракт К-19/1415-С1 19.07.19 . Исполнен.</t>
    </r>
    <r>
      <rPr>
        <sz val="12"/>
        <color rgb="FFFF0000"/>
        <rFont val="Times New Roman"/>
        <family val="1"/>
        <charset val="204"/>
      </rPr>
      <t xml:space="preserve">   ПЛАН 2020. Приказ 73 от 30.01.20. См. Превентивный фонд п. 561.1</t>
    </r>
  </si>
  <si>
    <r>
      <t xml:space="preserve">(ПЭА)02.07.2019 - рассмотрение 1 разделов - отклонение, признан несостоявшимся
В связи со вступлением в силу Закона РБ №136-З от 17.07.2018 "О внесении изменений и дополнений в закон РБ "О государственных закупках товаров (работ, услуг)"; 
11.07.2019 - направлено письмо (№ 8-8/14314 от 11.07.2019) заказчику о необходимости размещения в ГИАС данной позиции годового плана.
</t>
    </r>
    <r>
      <rPr>
        <b/>
        <sz val="12"/>
        <color indexed="8"/>
        <rFont val="Times New Roman"/>
        <family val="1"/>
        <charset val="204"/>
      </rPr>
      <t>Объявлен новый конкурс 640/19</t>
    </r>
    <r>
      <rPr>
        <sz val="12"/>
        <color indexed="8"/>
        <rFont val="Times New Roman"/>
        <family val="1"/>
        <charset val="204"/>
      </rPr>
      <t>: 28.08.2019 - открытие- 1уч; признан несостоявшимся
(ПЭА) 18.09.2019 - повторное открытие- 1уч; признан несостоявшимся
(ЗОИ) 02.10.2019 - открытие - 2уч; передан на ЭК; 06.11.2019 - рассмотрение ЭЗ. - выбрать поставщиком ОДО "ГЕОЛ-М" 220020, Республика Беларусь; 25.10.2019 - закупочная МЗ РБ - утверждено; на контракте с 25.10.2019
 Договор С-19/2366 05/11/19.Исполнен. .</t>
    </r>
    <r>
      <rPr>
        <b/>
        <sz val="12"/>
        <color rgb="FFFF0000"/>
        <rFont val="Times New Roman"/>
        <family val="1"/>
        <charset val="204"/>
      </rPr>
      <t>Приказ № 1242 17.10.19. Приказ 73 от  30.01.20</t>
    </r>
  </si>
  <si>
    <r>
      <t xml:space="preserve"> 04.03.2020 - открытие- 1уч; признан несостоявшимся
(ПЭА) 22.04.2020 - повторное открытие (перенос - запросы на ЭТП)- 1уч; признан несостоявшимся
(ЗОИ) 13.05.2020 - открытие - 1уч; 27.05.2020 - рассмотрение ЭЗ - выбрать поставщиком НПЧУП «АДАНИ» ; на контракте с 27.05.2020 № С-20/1353-2 02.06.20. Исполнен.
</t>
    </r>
    <r>
      <rPr>
        <sz val="12"/>
        <color rgb="FFFF0000"/>
        <rFont val="Times New Roman"/>
        <family val="1"/>
        <charset val="204"/>
      </rPr>
      <t>Приказ 357 27.03.20.</t>
    </r>
  </si>
  <si>
    <r>
      <t xml:space="preserve"> на контракте с 04.07.2019 № С-19/1407 07.08.19. Исполнен.  </t>
    </r>
    <r>
      <rPr>
        <sz val="12"/>
        <color rgb="FFFF0000"/>
        <rFont val="Times New Roman"/>
        <family val="1"/>
        <charset val="204"/>
      </rPr>
      <t>Приказ 572 27.05.20.</t>
    </r>
  </si>
  <si>
    <r>
      <t xml:space="preserve">31.05.2019 - </t>
    </r>
    <r>
      <rPr>
        <b/>
        <sz val="12"/>
        <color indexed="8"/>
        <rFont val="Times New Roman"/>
        <family val="1"/>
        <charset val="204"/>
      </rPr>
      <t xml:space="preserve">отменен </t>
    </r>
    <r>
      <rPr>
        <sz val="12"/>
        <color indexed="8"/>
        <rFont val="Times New Roman"/>
        <family val="1"/>
        <charset val="204"/>
      </rPr>
      <t xml:space="preserve">в связи с необходимостью внесения изменений и дополнений в требования к квалификационным данным участников с учетом обращений компаний
</t>
    </r>
    <r>
      <rPr>
        <b/>
        <sz val="12"/>
        <color indexed="8"/>
        <rFont val="Times New Roman"/>
        <family val="1"/>
        <charset val="204"/>
      </rPr>
      <t>объявлен новый конкурс 558/19:</t>
    </r>
    <r>
      <rPr>
        <sz val="12"/>
        <color indexed="8"/>
        <rFont val="Times New Roman"/>
        <family val="1"/>
        <charset val="204"/>
      </rPr>
      <t xml:space="preserve"> 24.07.2019 - открытие- 0уч;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 
</t>
    </r>
    <r>
      <rPr>
        <b/>
        <sz val="12"/>
        <color indexed="8"/>
        <rFont val="Times New Roman"/>
        <family val="1"/>
        <charset val="204"/>
      </rPr>
      <t>объявлен новый конкурс 750/19</t>
    </r>
    <r>
      <rPr>
        <sz val="12"/>
        <color indexed="8"/>
        <rFont val="Times New Roman"/>
        <family val="1"/>
        <charset val="204"/>
      </rPr>
      <t xml:space="preserve"> : 09.10.2019 - открытие - 1уч; признан несостоявшимся
(ПЭА) 30.10.2019 - повторное открытие - 0 уч; признан несостоявшимся; провести по ЗОИ
(ЗОИ) 13.11.2019 - открытие - 0 уч;
(ПЗОИ) 27.11.2019 - повторное открытие - 0уч;
(ПЗОИ) 04.12.2019 - повторное открытие - 1уч; 15.01.2020 - рассмотрение ЭЗ- выбрать поставщиком ЧПУП «Азгар-ФТО»; 17.01.2020 - закупочная МЗ РБ - утверждено; на контракте с 16.01.2020. Договор С-20/330 23.01.20. Исполнен.
 </t>
    </r>
    <r>
      <rPr>
        <sz val="12"/>
        <color rgb="FFFF0000"/>
        <rFont val="Times New Roman"/>
        <family val="1"/>
        <charset val="204"/>
      </rPr>
      <t>Приказ № 1242 17.10.19. ПЛАН 2020. Приказ 73 от  30.01.20.</t>
    </r>
  </si>
  <si>
    <r>
      <rPr>
        <sz val="12"/>
        <rFont val="Times New Roman"/>
        <family val="1"/>
        <charset val="204"/>
      </rPr>
      <t xml:space="preserve">29.07.2019 - торги; 07.08.2019 - подведение итогов торгов - - победителем выбрано ООО "ЗАРГА Медика"; проводятся маркетинговые исследования; на контракте с 10.09.2019. Договор С-19/1963 19.09.19.Исполнен.
</t>
    </r>
    <r>
      <rPr>
        <sz val="12"/>
        <color rgb="FFFF0000"/>
        <rFont val="Times New Roman"/>
        <family val="1"/>
        <charset val="204"/>
      </rPr>
      <t>Перенесено в МТ Приказ № № 776 от 21.06.19. ПЛАН 2020. Приказ 73 от  30.01.20</t>
    </r>
  </si>
  <si>
    <t>05.06.2020 - открытие - 2 уч; 12.06.2020 - рассмотрение ЭЗ- выбрать поставщиком ООО «Драйв». На контракте с 11.06.20. № С-20/1485 - 2 11/06/20. Исполнен.</t>
  </si>
  <si>
    <t>Договор исполнен.  Приказ 572 27.05.20. (Казимировка)</t>
  </si>
  <si>
    <r>
      <rPr>
        <sz val="12"/>
        <rFont val="Times New Roman"/>
        <family val="1"/>
        <charset val="204"/>
      </rPr>
      <t xml:space="preserve">Поставка товара в течение 60 кал.  Дней с даты открытия аккредитива - до 29.06.20.  Товар частично отгружен  в ЛПУ. </t>
    </r>
    <r>
      <rPr>
        <sz val="12"/>
        <color rgb="FFFF0000"/>
        <rFont val="Times New Roman"/>
        <family val="1"/>
        <charset val="204"/>
      </rPr>
      <t>Приказ 73 от  30.01.20.</t>
    </r>
  </si>
  <si>
    <t>13.07.2020 - 17.08.20</t>
  </si>
  <si>
    <t>21.07.2020 - 11.08.20</t>
  </si>
  <si>
    <r>
      <t xml:space="preserve">  Поставка товара в течение 90 кал.  Дней с даты уведомления - до 26.06.20. Товар отгружен в ЛПУ. Направлено письмо на оплату в Минздрав.  
</t>
    </r>
    <r>
      <rPr>
        <sz val="12"/>
        <color rgb="FFFF0000"/>
        <rFont val="Times New Roman"/>
        <family val="1"/>
        <charset val="204"/>
      </rPr>
      <t xml:space="preserve"> Приказ 357 27.03.20</t>
    </r>
  </si>
  <si>
    <r>
      <t xml:space="preserve">31.07.2019 - открытие
лот3: 3уч; 07.08.2019 - рассмотрение 1 разделов- допущен к торгам; 12.08.2019 - торги; 14.08.2019 - подведение итогов торгов - победителем выбрана ООО"БЕЛМЕДСНАБТЕХНИКА" ; 30.08.2019 - закупочная МЗ РБ - отложить рассмотрение результатов процедуры; 08.10.2019 - закупочная МЗ РБ - утвержден; на контракте с 10.10.2019
Договор  № С-19/2194 18.10.19. Поставка товара в течение 90 кал.  дней с даты уведомления - до 26.06.20.  Товар отгружен в ЛПУ. Направлено письмо на оплату в Минздрав.    </t>
    </r>
    <r>
      <rPr>
        <sz val="12"/>
        <color rgb="FFFF0000"/>
        <rFont val="Times New Roman"/>
        <family val="1"/>
        <charset val="204"/>
      </rPr>
      <t>Приказ 357 27.03.20.</t>
    </r>
  </si>
  <si>
    <t xml:space="preserve">6-13/17184 17.08.20 - 416748,41 byn </t>
  </si>
  <si>
    <t>10/08/2020 - 416748,41 byn</t>
  </si>
  <si>
    <t>Контракт исполнен. ПЛАН 2020. Приказ 73 от 30.01.20.</t>
  </si>
  <si>
    <r>
      <t xml:space="preserve">23.10.2019 - открытие - 0 уч; признан несостоявшимся
(ЗОИ) 30.10.2019 - повторное открытие - 1уч; передан на ЭК; 11.12.2019 - рассмотрение ЭЗ - выбрать поставщиком  Delrus Europe Kft., Венгрия, 13.12.2019 - закупочная МЗ РБ - утверждено; на контракте с 13.12.2019. Контракт С-19/2884 31.12.19.  Исполнен. </t>
    </r>
    <r>
      <rPr>
        <sz val="12"/>
        <color rgb="FFFF0000"/>
        <rFont val="Times New Roman"/>
        <family val="1"/>
        <charset val="204"/>
      </rPr>
      <t>ПЛАН 2020. Приказ 73 от 30.01.20</t>
    </r>
  </si>
  <si>
    <r>
      <t xml:space="preserve">23.10.2019 - открытие - 0 уч; признан несостоявшимся
(ЗОИ) 30.10.2019 - повторное открытие - 1уч; передан на ЭК;11.12.2019 - рассмотрение ЭЗ - выбрать поставщиком  Delrus Europe Kft., Венгрия, 13.12.2019 - закупочная МЗ РБ - утверждено; на контракте с 13.12.2019.Контракт С-19/2885 31.12.19. Исполнен. </t>
    </r>
    <r>
      <rPr>
        <sz val="12"/>
        <color rgb="FFFF0000"/>
        <rFont val="Times New Roman"/>
        <family val="1"/>
        <charset val="204"/>
      </rPr>
      <t>ПЛАН 2020. Приказ 73 от 30.01.20</t>
    </r>
  </si>
  <si>
    <r>
      <t xml:space="preserve">23.10.2019 - открытие - 0 уч; признан несостоявшимся
(ЗОИ) 30.10.2019 - повторное открытие - 1уч; передан на ЭК; 11.12.2019 - рассмотрение ЭЗ - выбрать поставщиком  Delrus Europe Kft., Венгрия, 13.12.2019 - закупочная МЗ РБ - утверждено; на контракте с 13.12.2019.Контракт С-19/2886 31.12.19. Исполнен. </t>
    </r>
    <r>
      <rPr>
        <sz val="12"/>
        <color rgb="FFFF0000"/>
        <rFont val="Times New Roman"/>
        <family val="1"/>
        <charset val="204"/>
      </rPr>
      <t>ПЛАН 2020. Приказ 73 от 30.01.20</t>
    </r>
  </si>
  <si>
    <t>30.07.20 - 67985  byn</t>
  </si>
  <si>
    <r>
      <rPr>
        <b/>
        <sz val="12"/>
        <color indexed="8"/>
        <rFont val="Times New Roman"/>
        <family val="1"/>
        <charset val="204"/>
      </rPr>
      <t>объявлен новый конкурс 910/19( 10 комплектов!!):</t>
    </r>
    <r>
      <rPr>
        <sz val="12"/>
        <color indexed="8"/>
        <rFont val="Times New Roman"/>
        <family val="1"/>
        <charset val="204"/>
      </rPr>
      <t xml:space="preserve"> 13.11.2019 - открытие - 3уч;27.11.2019 - рассмотрение 1 разделов (перенос с 20.11.2019 - не было приказа об ЭК) - допущен к торгам; 03.12.2019 - торги; 
 </t>
    </r>
    <r>
      <rPr>
        <b/>
        <sz val="12"/>
        <color indexed="8"/>
        <rFont val="Times New Roman"/>
        <family val="1"/>
        <charset val="204"/>
      </rPr>
      <t>ПРИОСТАНОВЛЕН</t>
    </r>
    <r>
      <rPr>
        <sz val="12"/>
        <color indexed="8"/>
        <rFont val="Times New Roman"/>
        <family val="1"/>
        <charset val="204"/>
      </rPr>
      <t xml:space="preserve">. 04.12.2019 поступила жалоба ООО "Медтехнопарк"; 10.12.2019 и 17.12.2019  рассмотрение жалобы в МАРТ - обоснована; 26.12.2019 - рассмотрение 1 разделов - допущен к торгам (1 уч отклонен); 26.12.2019 - подведение итогов торгов - победителем выбран участник ОДО "БЕЛМЕДСНАБТЕХНИКА"; 30.12.2019 - закупочная МЗ РБ - утверждено; на контракте с 31.12.2019. Договор С-20/230 09.01.20.  Поставка товара в течение 60 кал.  Дней с даты уведомления- до 25.05.20.  Просрочка.. </t>
    </r>
    <r>
      <rPr>
        <sz val="12"/>
        <color rgb="FFFF0000"/>
        <rFont val="Times New Roman"/>
        <family val="1"/>
        <charset val="204"/>
      </rPr>
      <t>ПЛАН 2020. Приказ 73 от 30.01.20</t>
    </r>
  </si>
  <si>
    <t>Договор исполнен.    Приказ 357 27.03.20</t>
  </si>
  <si>
    <t>С-20/2154 17.08.20</t>
  </si>
  <si>
    <r>
      <t xml:space="preserve">24.07.2019 - открытие- 0уч;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 планируется к объявлению новая процедура закупки
</t>
    </r>
    <r>
      <rPr>
        <b/>
        <sz val="12"/>
        <color indexed="8"/>
        <rFont val="Times New Roman"/>
        <family val="1"/>
        <charset val="204"/>
      </rPr>
      <t>объявлен новый конкурс 702/19</t>
    </r>
    <r>
      <rPr>
        <sz val="12"/>
        <color indexed="8"/>
        <rFont val="Times New Roman"/>
        <family val="1"/>
        <charset val="204"/>
      </rPr>
      <t>: 25.09.2019 - открытие25.09.2019 - открытие - 1уч; признан несостоявшимся
(ПЭА) 16.10.2019 - повторное открытие - 3уч; 01.11.2019 - закупочная МЗ РБ - планируется отмена; 06.11.2019 - рассмотрение отмены на КК -</t>
    </r>
    <r>
      <rPr>
        <b/>
        <sz val="12"/>
        <color indexed="8"/>
        <rFont val="Times New Roman"/>
        <family val="1"/>
        <charset val="204"/>
      </rPr>
      <t xml:space="preserve"> 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01.11.2019г. (протокол №63/1) . </t>
    </r>
    <r>
      <rPr>
        <sz val="12"/>
        <color rgb="FFFF0000"/>
        <rFont val="Times New Roman"/>
        <family val="1"/>
        <charset val="204"/>
      </rPr>
      <t xml:space="preserve">Приказ 73 от  30.01.20.
</t>
    </r>
    <r>
      <rPr>
        <b/>
        <sz val="12"/>
        <rFont val="Times New Roman"/>
        <family val="1"/>
        <charset val="204"/>
      </rPr>
      <t>объявлен новый конкурс 215/20</t>
    </r>
    <r>
      <rPr>
        <sz val="12"/>
        <rFont val="Times New Roman"/>
        <family val="1"/>
        <charset val="204"/>
      </rPr>
      <t>: 01.04.2020 - открытие - 0 уч; признан несостоявшимся
(ПЭА) 06.05.2020 - повторное открытие (перенос с 22.04.2020 - запросы) - 0 уч; признан несостоявшимся
(ПЭА)17.06.2020 - открытие (запрос на ЭТП - увелич. ориент. стоим) - 0 уч; признан несостоявшимся
(ЗОИ) 01.07.2020 - открытие - 1уч; 19.08.2020 - рассмотрение ЭЗ</t>
    </r>
    <r>
      <rPr>
        <sz val="12"/>
        <color indexed="8"/>
        <rFont val="Times New Roman"/>
        <family val="1"/>
        <charset val="204"/>
      </rPr>
      <t>. На контракт с 19.08.20</t>
    </r>
  </si>
  <si>
    <t xml:space="preserve">ЧП "Фэир Контраст" -  1 шт. </t>
  </si>
  <si>
    <r>
      <rPr>
        <sz val="12"/>
        <rFont val="Times New Roman"/>
        <family val="1"/>
        <charset val="204"/>
      </rPr>
      <t>Договор в процессе подготовки. Поставка товара в течение 60 кал.  Дней с даты уведомления</t>
    </r>
    <r>
      <rPr>
        <sz val="12"/>
        <color rgb="FFFF0000"/>
        <rFont val="Times New Roman"/>
        <family val="1"/>
        <charset val="204"/>
      </rPr>
      <t>. Приказ 73 от  30.01.20.</t>
    </r>
  </si>
  <si>
    <t>Договор исполнен..   Приказ № 1482 от  12.12.19 ( перенесено п. 4.44  План 2019). Приказ 73 от  30.01.20</t>
  </si>
  <si>
    <r>
      <t xml:space="preserve">лот1: на контракте с 19.08.2019. 
Поcтавщик : Производственно-коммерческое ООО "РЕСПЕКТ-ПЛЮС".Договор  №  С-19/1824 09.09.19. Исполнен.       Приказ № 1482 от  12.12.19 ( перенесено п. 4.44  ). </t>
    </r>
    <r>
      <rPr>
        <sz val="12"/>
        <color rgb="FFFF0000"/>
        <rFont val="Times New Roman"/>
        <family val="1"/>
        <charset val="204"/>
      </rPr>
      <t>Приказ 73 от  30.01.20</t>
    </r>
  </si>
  <si>
    <r>
      <t>Договор исполнен</t>
    </r>
    <r>
      <rPr>
        <b/>
        <sz val="12"/>
        <color rgb="FFFF0000"/>
        <rFont val="Times New Roman"/>
        <family val="1"/>
        <charset val="204"/>
      </rPr>
      <t xml:space="preserve">.  </t>
    </r>
    <r>
      <rPr>
        <sz val="12"/>
        <color rgb="FFFF0000"/>
        <rFont val="Times New Roman"/>
        <family val="1"/>
        <charset val="204"/>
      </rPr>
      <t xml:space="preserve"> Приказ 73 от  30.01.20. Приказ 688  от 01.07.20.</t>
    </r>
  </si>
  <si>
    <t>14.08.20 - 2 byn, 21.08.20 - 119736 byn</t>
  </si>
  <si>
    <t>2.17</t>
  </si>
  <si>
    <t>Комплект оборудования для малоинвазивных вмешательств.</t>
  </si>
  <si>
    <t>Приказ 856 19.08.20</t>
  </si>
  <si>
    <t xml:space="preserve">Договор исполнен. </t>
  </si>
  <si>
    <t>05.06.2020 - открытие - 2 уч; 12.06.2020 - рассмотрение ЭЗ- выбрать поставщиком ООО «Драйв».. На контракте с 11.06.20. Исполнен</t>
  </si>
  <si>
    <r>
      <t xml:space="preserve"> Поставка товара в течение 60 кал  дней с даты уведомления - до 24.10.20. </t>
    </r>
    <r>
      <rPr>
        <sz val="12"/>
        <color rgb="FFFF0000"/>
        <rFont val="Times New Roman"/>
        <family val="1"/>
        <charset val="204"/>
      </rPr>
      <t xml:space="preserve"> Приказ 73 от  30.01.20. </t>
    </r>
  </si>
  <si>
    <t>6.50</t>
  </si>
  <si>
    <t>9.20</t>
  </si>
  <si>
    <r>
      <t xml:space="preserve">(ПЗОИ) 24.07.2019 - повторное открытие - 0 уч; запрос заказчику о целесообразности закупки
22.10.2019 - закупочная МЗ РБ - </t>
    </r>
    <r>
      <rPr>
        <b/>
        <sz val="12"/>
        <color theme="1"/>
        <rFont val="Times New Roman"/>
        <family val="1"/>
        <charset val="204"/>
      </rPr>
      <t>отменен</t>
    </r>
    <r>
      <rPr>
        <sz val="12"/>
        <color theme="1"/>
        <rFont val="Times New Roman"/>
        <family val="1"/>
        <charset val="204"/>
      </rPr>
      <t xml:space="preserve"> в связи с необходимостью внесения изменений и дополнений в требования к участникам и поручить конкурсной комиссии провести новую процедуру государственной закупки – электронный аукцион по ранее утвержденной заявке на закупку № 190/22-19
</t>
    </r>
    <r>
      <rPr>
        <b/>
        <sz val="12"/>
        <color theme="1"/>
        <rFont val="Times New Roman"/>
        <family val="1"/>
        <charset val="204"/>
      </rPr>
      <t>объявлен  новый конкурс 1050/19:</t>
    </r>
    <r>
      <rPr>
        <sz val="12"/>
        <color theme="1"/>
        <rFont val="Times New Roman"/>
        <family val="1"/>
        <charset val="204"/>
      </rPr>
      <t xml:space="preserve"> 22.01.2020 - планируется открытие - 0 уч; признан несостоявшимся
(ПЭА) 12.02.2020 - повторное открытие- 0 уч; признан несостоявшимся
(ПЭА) 04.03.2020 - повторное открытие - 0 уч;
(ЗОИ) 18.03.2020 - открытие - 0 уч; 
(ПЗОИ) 01.04.2020 - повторное открытие - 1уч; 15.04.2020 - рассмотрение ЭЗ - выбрать поставщиком NEWM LIMITED, Ирландия (доработка маркетинговых исследований); 02.07.2020 - закупочная МЗ РБ - утверждено; на контракте с 08.07.2020.</t>
    </r>
    <r>
      <rPr>
        <sz val="12"/>
        <color rgb="FFFF0000"/>
        <rFont val="Times New Roman"/>
        <family val="1"/>
        <charset val="204"/>
      </rPr>
      <t xml:space="preserve"> Приказ 856 19.09.20</t>
    </r>
  </si>
  <si>
    <r>
      <t xml:space="preserve"> Поставка товара в течение 60 кал.  Дней с даты открытия аккредитива. Направлено письмо на оплату в Минздрав.  </t>
    </r>
    <r>
      <rPr>
        <sz val="12"/>
        <color rgb="FFFF0000"/>
        <rFont val="Times New Roman"/>
        <family val="1"/>
        <charset val="204"/>
      </rPr>
      <t>Приказ 856 19.09.20</t>
    </r>
  </si>
  <si>
    <t>6-13/17713 24.08.20</t>
  </si>
  <si>
    <t xml:space="preserve">6-13/17675 24.08.20 - 362994 byn </t>
  </si>
  <si>
    <t xml:space="preserve">6-13/17675 24.08.20 - 120998 byn </t>
  </si>
  <si>
    <t>25.08.20 - 123553,34 byn</t>
  </si>
  <si>
    <t>Контракт исполнен.     ПЛАН 2020. Приказ 73 от 30.01.20.</t>
  </si>
  <si>
    <r>
      <t xml:space="preserve">выбран победитель Tradintek SA;
12.04.2019  - закупочная МЗ РБ - продолжить переговоры по сниж стоим; запросить главного внештатного специалиста по лучевой диагностике и лучевой терапии Министерства здравоохранения Республики Беларусь Демешко П.Д. о возможности сравнения комплектации аппарата рентгеновского ангиографического с комплектацией аппаратов, закупаемых по процедурам закупки БелМТ № 320/18-ЭА лот 1 и БелМТ № 788/17-ЭА лот 1. Ответ  главного внештатного специалиста поступил; 24.05.2019 - закупочная МЗ РБ - снят с рассмотрения; 14.06.2019 - закупочная МЗ РБ доработать маркетинговые исследования. На контракт с  14.08.19.
Контракт С-19/1631 15.08.19 . Исполнен.  </t>
    </r>
    <r>
      <rPr>
        <sz val="12"/>
        <color rgb="FFFF0000"/>
        <rFont val="Times New Roman"/>
        <family val="1"/>
        <charset val="204"/>
      </rPr>
      <t xml:space="preserve">ПЛАН 2020. Приказ 73 от 30.01.20.
</t>
    </r>
  </si>
  <si>
    <t>21.08.20-27.08.20</t>
  </si>
  <si>
    <r>
      <t xml:space="preserve"> Поставка товара в течение 60 кал. Дней с даты оплаты мат. Затрат -  22915,88 byn - до 04.08.20. Товар отгружен в ЛПУ.  Оплата по факту поставки.   </t>
    </r>
    <r>
      <rPr>
        <sz val="12"/>
        <color rgb="FFFF0000"/>
        <rFont val="Times New Roman"/>
        <family val="1"/>
        <charset val="204"/>
      </rPr>
      <t>Приказ 357 27.03.20. Приказ 572 27.05.20</t>
    </r>
  </si>
  <si>
    <t>21.08.2020 - 27.08.20</t>
  </si>
  <si>
    <r>
      <t xml:space="preserve"> Поставка товара в течение 60 кал.  Дней с даты уведомления - до 03.06.20.  Товар  отгружен в ЛПУ. Направлено письмо на оплату в Минздрав.   </t>
    </r>
    <r>
      <rPr>
        <sz val="12"/>
        <color rgb="FFFF0000"/>
        <rFont val="Times New Roman"/>
        <family val="1"/>
        <charset val="204"/>
      </rPr>
      <t xml:space="preserve"> Приказ 357 27.03.20</t>
    </r>
  </si>
  <si>
    <r>
      <rPr>
        <sz val="12"/>
        <rFont val="Times New Roman"/>
        <family val="1"/>
        <charset val="204"/>
      </rPr>
      <t>Поставка товара в течение 60 кал.  Дней с даты уведомления - до 18.07.20. Товар отгружен в ЛПУ ( частично ).</t>
    </r>
    <r>
      <rPr>
        <sz val="12"/>
        <color rgb="FFFF0000"/>
        <rFont val="Times New Roman"/>
        <family val="1"/>
        <charset val="204"/>
      </rPr>
      <t xml:space="preserve"> Приказ 357 27.03.20</t>
    </r>
  </si>
  <si>
    <r>
      <t xml:space="preserve">Поставка товара в течение 60 кал.  Дней с даты уведомления - до 05.08.20. Поставка ожидается до 21.08.20.  Товар отгружен в  ЛПУ. Направлено письмо на оплату в Минздрав.   Просрочка. </t>
    </r>
    <r>
      <rPr>
        <sz val="12"/>
        <color rgb="FFFF0000"/>
        <rFont val="Times New Roman"/>
        <family val="1"/>
        <charset val="204"/>
      </rPr>
      <t xml:space="preserve"> Перенесено в МТ Приказ № 776 от 21.06.19.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ПЛАН 2020. Приказ 73 от  30.01.20</t>
    </r>
    <r>
      <rPr>
        <sz val="12"/>
        <color indexed="8"/>
        <rFont val="Times New Roman"/>
        <family val="1"/>
        <charset val="204"/>
      </rPr>
      <t xml:space="preserve">
</t>
    </r>
    <r>
      <rPr>
        <sz val="12"/>
        <color rgb="FFFF0000"/>
        <rFont val="Times New Roman"/>
        <family val="1"/>
        <charset val="204"/>
      </rPr>
      <t xml:space="preserve"> </t>
    </r>
  </si>
  <si>
    <t>21.08.2020-27.08.20</t>
  </si>
  <si>
    <r>
      <t xml:space="preserve">Поставка товара в течение 60 кал.  Дней с даты уведомления - до 05.08.20. Товар отгружен в ЛПУ. Направлено письмо на оплату в Минздрав.    </t>
    </r>
    <r>
      <rPr>
        <b/>
        <sz val="12"/>
        <color indexed="10"/>
        <rFont val="Times New Roman"/>
        <family val="1"/>
        <charset val="204"/>
      </rPr>
      <t>Приказ 357 27.03.20</t>
    </r>
  </si>
  <si>
    <t>28/05/20 - 21/08/20</t>
  </si>
  <si>
    <t>Договор исполнен.    ПЛАН 2020. Приказ 73 от  30.01.20</t>
  </si>
  <si>
    <t>С-20/2293</t>
  </si>
  <si>
    <t>27/08/20 - 158884,10 eur</t>
  </si>
  <si>
    <r>
      <t xml:space="preserve">Поставка товара в течение 60 кал.  Дней с даты уведомления - до 19.07.2020. Товар поставлен на  склад частично . Направлено письмо на оплату в Минздрав ( оплачено частично ).  .    </t>
    </r>
    <r>
      <rPr>
        <sz val="12"/>
        <color rgb="FFFF0000"/>
        <rFont val="Times New Roman"/>
        <family val="1"/>
        <charset val="204"/>
      </rPr>
      <t>Приказ 357 27.03.20 (  (  см. ИМТ План 2019 поз. 4.21 - Секвенатор ДНК ).  Приказ 572 27.05.20 ( перенесено в ИМТ  поз. 4.45 ).</t>
    </r>
  </si>
  <si>
    <t xml:space="preserve">6-13/18057 27.08.20 - 270850,44 eur </t>
  </si>
  <si>
    <r>
      <t>28.08.2019 - открытие - 2уч; 18.09.2019 - рассмотрение 1 разделов - допущен к торгам; 24.09.2019 - торги; 25.09.2019 - подведение итогов торгов - победителем выбрана компания Entrydell S.A., проводятся маркетинговые исследования; 30.09.2019 - закупочная МЗ РБ - утверждено; на контракте с 30.09.2019. Документы возвращены на доработку в КО 03.10.19
09.10.2019 - отменен в связи с возникновением необходимости внесения изменений в требования к участникам 
объявлен новый конкурс 874/19 : 13.11.2019 - открытие (запросы на ЭТП) - 2уч; 20.11.2019 - рассмотрение 1 разделов - отклонение; признан несостоявшимся
(ПЭА) 18.12.2019 - повторное открытие - 2уч; 26.12.2019 - рассмотрение 1 разделов - допущен к торгам; 04.01.2020 - торги; 09.01.2020 - подведение итогов торгов - выбран победитель  Entrydell S.A; на  контракте с 15.01.2020; 17.01.2020 - закупочная МЗ РБ - утверждено  .План 2020. План 2020. Приказ 73 от  30.01.20
Контракт C-20/320 23/01/20. Товар отгружен в ЛПУ. Направлено письмо на оплату в Минздрав...  .</t>
    </r>
    <r>
      <rPr>
        <sz val="12"/>
        <color rgb="FFFF0000"/>
        <rFont val="Times New Roman"/>
        <family val="1"/>
        <charset val="204"/>
      </rPr>
      <t>Приказ 73 от  30.01.20</t>
    </r>
  </si>
  <si>
    <r>
      <t xml:space="preserve">Товар отгружен в ЛПУ. Оплачено Поставщику  частично  1534819,16 eur .  Направлено письмо на оплату в Минздрав. .  </t>
    </r>
    <r>
      <rPr>
        <sz val="12"/>
        <color rgb="FFFF0000"/>
        <rFont val="Times New Roman"/>
        <family val="1"/>
        <charset val="204"/>
      </rPr>
      <t xml:space="preserve"> ПЛАН 2020. Приказ 73 от  30.01.20</t>
    </r>
  </si>
  <si>
    <t>Новая заявка на закупку (№01055 от 24.06.2020)
22.07.2020 - открытие - 7 уч; 12.08.2020 - рассмотрение 1 разделов (05.08.2020 - снят  с рассмотрение - ждем ответ ЦЭИЗа). На контракт с 27.08.20.</t>
  </si>
  <si>
    <r>
      <rPr>
        <sz val="12"/>
        <rFont val="Times New Roman"/>
        <family val="1"/>
        <charset val="204"/>
      </rPr>
      <t xml:space="preserve">18.03.2020 - открытие - 3уч; 08.04.2020 - </t>
    </r>
    <r>
      <rPr>
        <b/>
        <sz val="12"/>
        <rFont val="Times New Roman"/>
        <family val="1"/>
        <charset val="204"/>
      </rPr>
      <t xml:space="preserve">отменен </t>
    </r>
    <r>
      <rPr>
        <sz val="12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заседания комиссии по определению первоочередных закупок Министерства здравоохранения Республики Беларусь  Протокол №17/1 от 03.04.2020г.) </t>
    </r>
    <r>
      <rPr>
        <sz val="12"/>
        <color rgb="FFFF0000"/>
        <rFont val="Times New Roman"/>
        <family val="1"/>
        <charset val="204"/>
      </rPr>
      <t xml:space="preserve">
Приказ 73 от  30.01.20.
</t>
    </r>
    <r>
      <rPr>
        <b/>
        <sz val="12"/>
        <rFont val="Times New Roman"/>
        <family val="1"/>
        <charset val="204"/>
      </rPr>
      <t>объявлен новый конкурс 437/20:</t>
    </r>
    <r>
      <rPr>
        <sz val="12"/>
        <rFont val="Times New Roman"/>
        <family val="1"/>
        <charset val="204"/>
      </rPr>
      <t xml:space="preserve"> 27.05.2020 - открытие - 6уч; 24.06.2020 - рассмотрение 1 разделов (снят с рассмотрения 17.06.2020 - ПИСЬМО К ГЛАВНОМУ ВНЕШТАТНОМУ И НА ПРЕДСЕДАТЕЛЯ)
22.06.2020 -</t>
    </r>
    <r>
      <rPr>
        <b/>
        <sz val="12"/>
        <rFont val="Times New Roman"/>
        <family val="1"/>
        <charset val="204"/>
      </rPr>
      <t xml:space="preserve"> отменен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(протокол № 44/1 заседания комиссии по определению первоочередных закупок Министерства здравоохранения Республики Беларусь от 19.06.2020) </t>
    </r>
  </si>
  <si>
    <t>Sabiedriba ar ierobezotu atbildibu "Smart Medikal", Латвия - 2400 шт. + 240 уп. ( батарейки )</t>
  </si>
  <si>
    <r>
      <t xml:space="preserve">Контракт в процессе подготовки. Поставка товара  в течение 60 кал.  Дней с даты открытия аккредитива. </t>
    </r>
    <r>
      <rPr>
        <sz val="12"/>
        <color rgb="FFFF0000"/>
        <rFont val="Times New Roman"/>
        <family val="1"/>
        <charset val="204"/>
      </rPr>
      <t xml:space="preserve"> Приказ 73  от  30.01.20.</t>
    </r>
  </si>
  <si>
    <r>
      <t xml:space="preserve">COVID Приказ №572 от 27.05.2020
</t>
    </r>
    <r>
      <rPr>
        <sz val="12"/>
        <rFont val="Times New Roman"/>
        <family val="1"/>
        <charset val="204"/>
      </rPr>
      <t>05.08.2020 - открытие - 1 уч; признан несостоявшимся
Планируется повтиорное открытие (ПЭА или ЗОИ)</t>
    </r>
    <r>
      <rPr>
        <sz val="12"/>
        <color rgb="FFFF0000"/>
        <rFont val="Times New Roman"/>
        <family val="1"/>
        <charset val="204"/>
      </rPr>
      <t xml:space="preserve"> .</t>
    </r>
    <r>
      <rPr>
        <sz val="12"/>
        <rFont val="Times New Roman"/>
        <family val="1"/>
        <charset val="204"/>
      </rPr>
      <t xml:space="preserve"> На контракте с 28.08.20</t>
    </r>
  </si>
  <si>
    <t>С-20/2316</t>
  </si>
  <si>
    <t xml:space="preserve">Договор в процессе подготовки. Поставка товара в течение 59 кал. Дней с даты уведомления.  </t>
  </si>
  <si>
    <t>С-20/2321</t>
  </si>
  <si>
    <t>928/20
лот3</t>
  </si>
  <si>
    <t>23.09.2020 - открытие</t>
  </si>
  <si>
    <t>928/20
лот2</t>
  </si>
  <si>
    <t>протокол №54/1 от 24.07.2020 п.3
( №117/54-20)</t>
  </si>
  <si>
    <t>протокол №54/1 от 24.07.2020 п.3
( №118/54-20)</t>
  </si>
  <si>
    <r>
      <t>Биомедика ООО, РБ - Всего 5 шт. ( централизованные 4 шт. +</t>
    </r>
    <r>
      <rPr>
        <sz val="12"/>
        <color rgb="FFFF0000"/>
        <rFont val="Times New Roman"/>
        <family val="1"/>
        <charset val="204"/>
      </rPr>
      <t xml:space="preserve"> 1 шт. не включена в План 2020 )  </t>
    </r>
  </si>
  <si>
    <r>
      <rPr>
        <sz val="12"/>
        <rFont val="Times New Roman"/>
        <family val="1"/>
        <charset val="204"/>
      </rPr>
      <t xml:space="preserve"> Поставка товара в течение 60 кал.  Дней с даты уведомления - до 26.05.20. </t>
    </r>
    <r>
      <rPr>
        <sz val="12"/>
        <color rgb="FFFF0000"/>
        <rFont val="Times New Roman"/>
        <family val="1"/>
        <charset val="204"/>
      </rPr>
      <t xml:space="preserve">  Приказ 73 от  30.01.20 ( на 40 шт )., Приказ МЗ РБ №688 от 01.07.2020 ) - 2 шт. </t>
    </r>
    <r>
      <rPr>
        <sz val="12"/>
        <rFont val="Times New Roman"/>
        <family val="1"/>
        <charset val="204"/>
      </rPr>
      <t>. Товар отгружается в ЛПУ.</t>
    </r>
  </si>
  <si>
    <t>14.05.2020-28.08.20</t>
  </si>
  <si>
    <t>Контракт исполнен.  ПЛАН 2020. План 73 от 30.01.20</t>
  </si>
  <si>
    <r>
      <t xml:space="preserve">на контракте с 01.07.2019
Контракт С-19/1509 01.08.19. Поставка товара  в течение 60 кал.  Дней с даты открытия аккредитива- до 03.06.20 .Исполнен.  </t>
    </r>
    <r>
      <rPr>
        <sz val="12"/>
        <color rgb="FFFF0000"/>
        <rFont val="Times New Roman"/>
        <family val="1"/>
        <charset val="204"/>
      </rPr>
      <t>ПЛАН 2020.  План 73 от 30.01.20.</t>
    </r>
  </si>
  <si>
    <t>19.08.2020-31.08.20</t>
  </si>
  <si>
    <r>
      <t xml:space="preserve">Поставка товара в течение 60 кал.  Дней с даты уведомления - 01.01.2020 ( 375829 byn ) поз. 1.6,  поз. 1.7 получено согласование на поставку сенсоров на  500 ед  - 67 995,00 byn -  поставка до 31.08.20.  Товар  - 375 829,00 byn, 64025 byn,  67 995,00 byn+67985 byn отгружен в ЛПУ..   </t>
    </r>
    <r>
      <rPr>
        <sz val="12"/>
        <color rgb="FFFF0000"/>
        <rFont val="Times New Roman"/>
        <family val="1"/>
        <charset val="204"/>
      </rPr>
      <t xml:space="preserve"> Согласование Минздрава от 24.01.20 № 16-15/1379.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Приказ № 1242 17.10.19. Приказ 357 27.03.20.</t>
    </r>
  </si>
  <si>
    <r>
      <t>14.08.2019 - открытие (запрос на ЭТП)) - 2уч; 28.08.2019 - рассмотрение 1 разделов- допущен к торгам; 02.09.2019 - торги; 04.09.2019 - подведение итогов торгов - победителем выбрано ООО "ЗАРГА Медика"; проводятся маркетинговые исследования; 30.09.2019 - закупочная МЗ РБ - утверждено; на контракте с 30.09.2019.
Договор № С-19/2103 14.10.2019. Поставка товара в течение 60 кал.  Дней с даты уведомления - 01.01.2020 ( 375829 byn ) поз. 1.6,  поз. 1.7 получено согласование на поставку сенсоров на  500 ед  - 67 995,00 byn -  поставка до 31.08.20.  Товар  - 375 829,00 byn, 64025 byn,  67 995,00 byn+ 67985 byn отгружен в ЛПУ..Приказ № 1242 17.10.19.</t>
    </r>
    <r>
      <rPr>
        <sz val="12"/>
        <color rgb="FFFF0000"/>
        <rFont val="Times New Roman"/>
        <family val="1"/>
        <charset val="204"/>
      </rPr>
      <t xml:space="preserve"> Приказ 357 27.03.20.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</si>
  <si>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(ПЭА): победитель  ЗАО «СПЕКТРОСКОПИЯ, ОПТИКА И ЛАЗЕРЫ-АВАНГАРДНЫЕ РАЗРАБОТКИ»; на контракте с 26.07.2019
Договор С-19/1576 15.08.2019.
Исполнен. 
 </t>
    </r>
    <r>
      <rPr>
        <sz val="12"/>
        <color rgb="FFFF0000"/>
        <rFont val="Times New Roman"/>
        <family val="1"/>
        <charset val="204"/>
      </rPr>
      <t>ПЛАН 2020. Приказ 73 от  30.01.20</t>
    </r>
  </si>
  <si>
    <t>Оперативная информация на 02.09.2020</t>
  </si>
  <si>
    <r>
      <t xml:space="preserve"> Поставка товара в течение 60 кал.  Дней с даты уведомления- до 25.05.20.  </t>
    </r>
    <r>
      <rPr>
        <b/>
        <sz val="12"/>
        <color rgb="FF000000"/>
        <rFont val="Times New Roman"/>
        <family val="1"/>
        <charset val="204"/>
      </rPr>
      <t xml:space="preserve">Просрочка. Со слов Поставщика -  готовы поставить в сентябре м-це при условии оплаты за поставленный товар по контрактам.  </t>
    </r>
    <r>
      <rPr>
        <sz val="12"/>
        <color indexed="8"/>
        <rFont val="Times New Roman"/>
        <family val="1"/>
        <charset val="204"/>
      </rPr>
      <t xml:space="preserve">  </t>
    </r>
    <r>
      <rPr>
        <sz val="12"/>
        <color rgb="FFFF0000"/>
        <rFont val="Times New Roman"/>
        <family val="1"/>
        <charset val="204"/>
      </rPr>
      <t>ПЛАН 2020. Приказ 73 от 30.01.20</t>
    </r>
  </si>
  <si>
    <r>
      <t xml:space="preserve">05.08.2020 - открытие - 0 уч; признан несостоявшимся
Планируется повторное открытие (ПЭА или ЗОИ). </t>
    </r>
    <r>
      <rPr>
        <sz val="12"/>
        <color rgb="FFFF0000"/>
        <rFont val="Times New Roman"/>
        <family val="1"/>
        <charset val="204"/>
      </rPr>
      <t>Приказ 73 от  30.01.20.</t>
    </r>
  </si>
  <si>
    <r>
      <rPr>
        <sz val="12"/>
        <rFont val="Times New Roman"/>
        <family val="1"/>
        <charset val="204"/>
      </rPr>
      <t xml:space="preserve">(кол-во - 1000 шт.) 13.03.2020 - открытие - 1уч; 13.03.2020 - рассмотрение ЭЗ - отклонение; признан несостоявшимся
</t>
    </r>
    <r>
      <rPr>
        <b/>
        <sz val="12"/>
        <rFont val="Times New Roman"/>
        <family val="1"/>
        <charset val="204"/>
      </rPr>
      <t>объявлена новая процедура 246/20 -ЗОИ</t>
    </r>
    <r>
      <rPr>
        <sz val="12"/>
        <rFont val="Times New Roman"/>
        <family val="1"/>
        <charset val="204"/>
      </rPr>
      <t>: (400 шт.) 18.03.2020 - открытие - 0 уч; признан несостоявшимся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(ПЗОИ) 22.04.2020 - повторное открытие - 0 уч; признан несотоявшимся.
(ПЗОИ) 30.04.2020 - повторное открытие - 0 уч; признан несостоявшимся 
(ПЗОИ) 06.05.2020 - повторное открытие - 0 уч; признан несостоявшимся 
(ПЗОИ) 20.05.2020 - повторное открытие - 0 уч;признан несостоявшимся 
(ПЗОИ) 10.06.2020 - повторное открытие- 0 уч;признан несостоявшимся 
</t>
    </r>
    <r>
      <rPr>
        <b/>
        <sz val="12"/>
        <color rgb="FFFF0000"/>
        <rFont val="Times New Roman"/>
        <family val="1"/>
        <charset val="204"/>
      </rPr>
      <t xml:space="preserve"> Приказ 357 27.03.20 см. ИМН поз 10.22</t>
    </r>
  </si>
  <si>
    <r>
      <t xml:space="preserve">24.07.2019 - открытие- 3уч; 07.08.2019 - рассмотрение 1 разделов - отклонение; призанан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
</t>
    </r>
    <r>
      <rPr>
        <b/>
        <sz val="12"/>
        <rFont val="Times New Roman"/>
        <family val="1"/>
        <charset val="204"/>
      </rPr>
      <t>535/19 лот1:</t>
    </r>
    <r>
      <rPr>
        <sz val="12"/>
        <rFont val="Times New Roman"/>
        <family val="1"/>
        <charset val="204"/>
      </rPr>
      <t xml:space="preserve"> 24.07.2019 - открытие - 3уч; 07.08.2019 - допущен к торгам; 12.08.2019 - торги; 21.08.2019 - подведение итогов торгов - победителем выбрана ООО «АСВ Трейд Сервис» ;</t>
    </r>
    <r>
      <rPr>
        <b/>
        <sz val="12"/>
        <rFont val="Times New Roman"/>
        <family val="1"/>
        <charset val="204"/>
      </rPr>
      <t xml:space="preserve"> на контракте с 03.09.2019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объявлен новый конкурс 638/19 лот1:</t>
    </r>
    <r>
      <rPr>
        <sz val="12"/>
        <rFont val="Times New Roman"/>
        <family val="1"/>
        <charset val="204"/>
      </rPr>
      <t xml:space="preserve"> 28.08.2019 - оттменен в связи с утратой необходимости приобретения товаров (лот ошибочно объявлен)
Договор № С-19/1889 12.09.19.Товар отгружен в ЛПУ. Направлено письмо на оплату в Минздрав.  .  </t>
    </r>
    <r>
      <rPr>
        <sz val="12"/>
        <color rgb="FFFF0000"/>
        <rFont val="Times New Roman"/>
        <family val="1"/>
        <charset val="204"/>
      </rPr>
      <t>ПЛАН 2020. Приказ 357 27.03.20.</t>
    </r>
  </si>
  <si>
    <t>Контракт исполнен .
 ПЛАН 2020 п. 4.20. Приказ 73 от  30.01.20</t>
  </si>
  <si>
    <t>Договор исполнен.   
Приказ № 1242 17.10.19. 
Приказ 73  от  30.01.20</t>
  </si>
  <si>
    <t>Инкубатор для новорожденных транспортный для внутригоспитальной транспортировки с мобильным аппаратом ИВЛ, монитором пациента, с аспиратором и компрессором, с 2-мя баллонами кислорода</t>
  </si>
  <si>
    <t>протокол №54/1 от 24.07.2020 п.3
( №119/54-20)</t>
  </si>
  <si>
    <t>928/20
лот1</t>
  </si>
  <si>
    <t>Монитор церебральный функциональный - система для сбора ЭЭГ- сигналов у новорожденных детей 24-26 недель</t>
  </si>
  <si>
    <t xml:space="preserve">929/20
</t>
  </si>
  <si>
    <t>протокол №57/1 от 31.07.2020 п.1
( №133/57-20)</t>
  </si>
  <si>
    <t>Стереомикроскоп тринокулярный в комплекте с видеокамерой</t>
  </si>
  <si>
    <t xml:space="preserve">930/20
</t>
  </si>
  <si>
    <t>протокол №57/1 от 31.07.2020 п.1
( №124/57-20)</t>
  </si>
  <si>
    <t>Стетофонендоскоп неонатальный для аускультации новорожденных</t>
  </si>
  <si>
    <t>протокол №57/1 от 31.07.2020 п.1
( №122/57-20)</t>
  </si>
  <si>
    <t xml:space="preserve">931/20
</t>
  </si>
  <si>
    <t xml:space="preserve">932/20
</t>
  </si>
  <si>
    <t>протокол №57/1 от 31.07.2020 п.1
( №139/57-20)</t>
  </si>
  <si>
    <t>Траниллюминатор (веноскоп) для визуализации сосудов в потоке света</t>
  </si>
  <si>
    <t xml:space="preserve">933/20
</t>
  </si>
  <si>
    <t>протокол №57/1 от 31.07.2020 п.1
( №146/57-20)</t>
  </si>
  <si>
    <t>Прибор для обеспечения терапевтической гипотермии у новорожденных</t>
  </si>
  <si>
    <t>протокол №57/1 от 31.07.2020 п.1
( №147/57-20)</t>
  </si>
  <si>
    <t xml:space="preserve">934/20
</t>
  </si>
  <si>
    <r>
      <t xml:space="preserve">Экстрактор нуклеиновых кислот
</t>
    </r>
    <r>
      <rPr>
        <b/>
        <sz val="12"/>
        <color rgb="FFFF0000"/>
        <rFont val="Times New Roman"/>
        <family val="1"/>
        <charset val="204"/>
      </rPr>
      <t>поз. 4.44???</t>
    </r>
  </si>
  <si>
    <t>Центрифуга лабораторная низкоскоростная настольная до 12 пробирок</t>
  </si>
  <si>
    <t xml:space="preserve">885/20
лот1
</t>
  </si>
  <si>
    <t xml:space="preserve">02.09.2020 - открытие - 0 уч; признан несостоявшимся
Планируется повторное открытие (ПЭА или ЗОИ) </t>
  </si>
  <si>
    <t>Ларингоскоп с набором клинков для новорожденных с расходными материалами</t>
  </si>
  <si>
    <t xml:space="preserve">888/20
</t>
  </si>
  <si>
    <t>протокол №54/1 от 24.07.2020 п.3
( №120/54-20)</t>
  </si>
  <si>
    <t>протокол №54/1 от 24.07.2020 п.3
( №116/54-20)</t>
  </si>
  <si>
    <t xml:space="preserve">02.09.2020 - открытие - 1 уч; признан несостоявшимся
Планируется повторное открытие (ПЭА или ЗОИ) </t>
  </si>
  <si>
    <t>Аппарат для УЗИ экспертного класса</t>
  </si>
  <si>
    <t xml:space="preserve">889/20
лот1
</t>
  </si>
  <si>
    <t>889/20
лот2</t>
  </si>
  <si>
    <t>протокол №54/1 от 24.07.2020 п.3
( №121/54-20)</t>
  </si>
  <si>
    <r>
      <rPr>
        <b/>
        <sz val="12"/>
        <color indexed="8"/>
        <rFont val="Times New Roman"/>
        <family val="1"/>
        <charset val="204"/>
      </rPr>
      <t>БАНК РАЗВИТИЯ</t>
    </r>
    <r>
      <rPr>
        <sz val="12"/>
        <color indexed="8"/>
        <rFont val="Times New Roman"/>
        <family val="1"/>
        <charset val="204"/>
      </rPr>
      <t xml:space="preserve">
02.09.2020 - открытие 
28.08.2020 -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28.08.2020г. (протокол № 63/1) </t>
    </r>
  </si>
  <si>
    <t>Аппарат для УЗИ высокого класса</t>
  </si>
  <si>
    <r>
      <rPr>
        <b/>
        <sz val="12"/>
        <color indexed="8"/>
        <rFont val="Times New Roman"/>
        <family val="1"/>
        <charset val="204"/>
      </rPr>
      <t>БАНК РАЗВИТИЯ</t>
    </r>
    <r>
      <rPr>
        <sz val="12"/>
        <color indexed="8"/>
        <rFont val="Times New Roman"/>
        <family val="1"/>
        <charset val="204"/>
      </rPr>
      <t xml:space="preserve">
23.09.2020 - открытие</t>
    </r>
  </si>
  <si>
    <r>
      <rPr>
        <b/>
        <i/>
        <sz val="12"/>
        <color indexed="8"/>
        <rFont val="Times New Roman"/>
        <family val="1"/>
        <charset val="204"/>
      </rPr>
      <t xml:space="preserve">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23.09.2020 - открытие</t>
    </r>
  </si>
  <si>
    <t>протокол №57/1 от 31.07.2020 п.1
( №127/57-20)</t>
  </si>
  <si>
    <t>системы мониторинга пациентов</t>
  </si>
  <si>
    <t>протокол №57/1 от 31.07.2020 п.1
( №126/57-20)</t>
  </si>
  <si>
    <t>протокол №57/1 от 31.07.2020 п.1
( №125/57-20)</t>
  </si>
  <si>
    <t>протокол №57/1 от 31.07.2020 п.1
( №144/57-20)</t>
  </si>
  <si>
    <t>протокол №57/1 от 31.07.2020 п.1
( №123/57-20)</t>
  </si>
  <si>
    <t>протокол №54/1 от 24.07.2020 п.3
( №121/54-20)
протокол №63/1 от 28.08.2020 п.3
( №159/63-20)</t>
  </si>
  <si>
    <t>Аппарат цифровой рентгенографии</t>
  </si>
  <si>
    <t>Программное обеспечение для хранения и удаленного просмотра рентгеновских снимков (PACS/RIS)</t>
  </si>
  <si>
    <t>протокол №57/1 от 31.07.2020 п.1
( №132/57-20)</t>
  </si>
  <si>
    <t>протокол №57/1 от 31.07.2020 п.1
( №138/57-20)</t>
  </si>
  <si>
    <t>протокол №57/1 от 31.07.2020 п.1
( №143/57-20)</t>
  </si>
  <si>
    <t>Sabiedriba ar ierobezotu atbildibu "Smart Medikal", Латвия - 2400 шт. + 240 уп. ( батарейки ) - 689 576,65 бел. руб.</t>
  </si>
  <si>
    <t>Новая заявка на закупку (№01055 от 24.06.2020)
22.07.2020 - открытие - 7 уч; 12.08.2020 - рассмотрение 1 разделов (05.08.2020 - снят  с рассмотрение - ждем ответ ЦЭИЗа) - допущен к торгам; 20.08.2020 - торги; 21.08.2020 - подведение итогов торгов - победителем выбран участник Sabiedriba ar ierobezotu atbildibu "Smart Medical"  На контракт с 27.08.20.</t>
  </si>
  <si>
    <t xml:space="preserve">Биомедика ООО, РБ - Всего 5 шт.    - 329 629,50 бел.руб.
</t>
  </si>
  <si>
    <t>протокол №54/1 от 24.07.2020 п.2
( №115/54-20)</t>
  </si>
  <si>
    <t>2.8.3.</t>
  </si>
  <si>
    <t xml:space="preserve">6-13/18888 - 123553,34 byn </t>
  </si>
  <si>
    <t>С-20/2293 01.09.20</t>
  </si>
  <si>
    <t>6-13/18971 08.09.20 - 3520 usd + там. 120 byn</t>
  </si>
  <si>
    <t>Контракт испонен. . Приказ 73 от  30.01.20.</t>
  </si>
  <si>
    <t xml:space="preserve"> ООО "Альгимед Трейд"  -  965 239,00 BYN. - 10 шт. </t>
  </si>
  <si>
    <t>C-20/2399 11.09.20</t>
  </si>
  <si>
    <t>С-20/2275 28.08.20</t>
  </si>
  <si>
    <t>6-13/19498 14.09.20</t>
  </si>
  <si>
    <t xml:space="preserve">лот3
ОДО "БЕЛМЕДСНАБТЕХНИКА"  - 4 095 728,00 бел.руб. - 40 шт.  
</t>
  </si>
  <si>
    <t xml:space="preserve">6-13/19497 14/09/20 - 341600 eur  +  там.  120 byn  + 6200 eur </t>
  </si>
  <si>
    <t xml:space="preserve">Сощенко. </t>
  </si>
  <si>
    <t>С-20/2321 16/09/20</t>
  </si>
  <si>
    <t>1007/20</t>
  </si>
  <si>
    <t>1008/20</t>
  </si>
  <si>
    <t>1009/20</t>
  </si>
  <si>
    <t>1006/20 лот 1</t>
  </si>
  <si>
    <t>1006/20 лот 2</t>
  </si>
  <si>
    <t>протокол №57/1 от 31.07.2020 п.1
( №141/57-20)</t>
  </si>
  <si>
    <t>1024/20</t>
  </si>
  <si>
    <t>Инкубатор для новорожденных высокого класса с аксессуарами ПО ЗАЯВКЕ 15 ШТ.</t>
  </si>
  <si>
    <t xml:space="preserve">тканевой оксиметр </t>
  </si>
  <si>
    <t>протокол №57/1 от 31.07.2020 п.1
( №128/57-20)</t>
  </si>
  <si>
    <t xml:space="preserve">дозаторы одноканальные </t>
  </si>
  <si>
    <t>протокол №57/1 от 31.07.2020 п.1
( №129/57-20)</t>
  </si>
  <si>
    <t>аппараты для размораживания плазмы, крови</t>
  </si>
  <si>
    <t>протокол №57/1 от 31.07.2020 п.1
( 131/57-20)</t>
  </si>
  <si>
    <t>ПЦР-бокс</t>
  </si>
  <si>
    <t>протокол №57/1 от 31.07.2020 п.1
( 134/57-20)</t>
  </si>
  <si>
    <t xml:space="preserve">стерилизаторы сухожаровые </t>
  </si>
  <si>
    <t xml:space="preserve">шкафы ламинарные </t>
  </si>
  <si>
    <t>протокол №57/1 от 31.07.2020 п.1
( №137/57-20)</t>
  </si>
  <si>
    <t>протокол №57/1 от 31.07.2020 п.1
( №140/57-20)</t>
  </si>
  <si>
    <t>протокол №57/1 от 31.07.2020 п.1
( №142/57-20)</t>
  </si>
  <si>
    <t>6-13/20193 от 22.09.2020 700,00 eur+ НДС 140,00 EUR+ТО 120 BYN</t>
  </si>
  <si>
    <t>6-13/20221 от 23.09.2020- 184700 byn</t>
  </si>
  <si>
    <t>1052/20
лот2</t>
  </si>
  <si>
    <t>протокол №69/1 от 18.09.2020 п.3
( №117/54-20)</t>
  </si>
  <si>
    <t>3=2(Ц)+1(Р+М)</t>
  </si>
  <si>
    <t>1052/20
лот3</t>
  </si>
  <si>
    <t>2=1(Ц)+1(Р+М)</t>
  </si>
  <si>
    <t>1052/20
лот1</t>
  </si>
  <si>
    <t>Реагенты для проведения молекулярно-цитогенетических (FISH) исследований при миелопролиферативных заболевани</t>
  </si>
  <si>
    <t>Реагенты для проведения молекулярно-цитогенетических (FISH) исследований при хронических лимфопролиферативных заболеваниях</t>
  </si>
  <si>
    <t>Питательные среды для проведения цитогенетических исследований</t>
  </si>
  <si>
    <t>Реагенты для генодиагностики инфекционных заболеваний (реагенты для диагностики вирусов герпетической группы и токсоплазмы методом ПЦР-РВ)</t>
  </si>
  <si>
    <t>Реагенты для генодиагностики инфекционных заболеваний (реагенты для диагностики парентеральных вирусных гепатитов методом ПЦР-РВ)</t>
  </si>
  <si>
    <t>Реагенты для генодиагностики инфекционных заболеваний (реагенты для диагностики урогенитальных инфекций методом ПЦР-РВ)</t>
  </si>
  <si>
    <t>Реагенты для выделения и выявления мРНК химерного гена bcr-abl (вариант М-bcr) методом Real-Time PCR в цельной крови и костном мозге</t>
  </si>
  <si>
    <t>Реагенты для одновременного выявления комплекса мутаций генов лейкозных клеток человека</t>
  </si>
  <si>
    <t>Реагенты, реактивы для HLA- генотипирования (реагенты и расходные материалы для выделения ДНК с помощью автоматической станции)</t>
  </si>
  <si>
    <t>Реагенты, реактивы для HLA генотипирования</t>
  </si>
  <si>
    <t>Реагенты, реактивы для HLA- генотипирования (Реагенты и расходные материалы для HLA- генотипирования методом SSO)</t>
  </si>
  <si>
    <t>Реагенты, реактивы для HLA- генотипирования (Реагенты для HLA- генотипирования методом SSP)</t>
  </si>
  <si>
    <t xml:space="preserve">Реагенты, реактивы для HLA- генотипирования
(реагенты и расходные материалы для определения донор специфических HLA- антител и cross-match реакции)
</t>
  </si>
  <si>
    <t xml:space="preserve">иммунохимический анализатор </t>
  </si>
  <si>
    <t>2=1(банк развит.)+1(Р+М)</t>
  </si>
  <si>
    <t>432 290,62
(216145,31)</t>
  </si>
  <si>
    <t>253 212,44
(126 606,22)</t>
  </si>
  <si>
    <t>1066/20</t>
  </si>
  <si>
    <t>1065/20</t>
  </si>
  <si>
    <t>1064/20</t>
  </si>
  <si>
    <r>
      <rPr>
        <strike/>
        <sz val="12"/>
        <color indexed="8"/>
        <rFont val="Times New Roman"/>
        <family val="1"/>
        <charset val="204"/>
      </rPr>
      <t>755/20</t>
    </r>
    <r>
      <rPr>
        <b/>
        <sz val="12"/>
        <color indexed="8"/>
        <rFont val="Times New Roman"/>
        <family val="1"/>
        <charset val="204"/>
      </rPr>
      <t xml:space="preserve">
1062/20
</t>
    </r>
  </si>
  <si>
    <r>
      <rPr>
        <b/>
        <strike/>
        <sz val="12"/>
        <color rgb="FFFF0000"/>
        <rFont val="Times New Roman"/>
        <family val="1"/>
        <charset val="204"/>
      </rPr>
      <t>53 871,17</t>
    </r>
    <r>
      <rPr>
        <b/>
        <sz val="12"/>
        <color rgb="FFFF0000"/>
        <rFont val="Times New Roman"/>
        <family val="1"/>
        <charset val="204"/>
      </rPr>
      <t xml:space="preserve">
61 415,33</t>
    </r>
  </si>
  <si>
    <t>протокол №44/1 от 19.06.2020п.1
( №198/44-20)</t>
  </si>
  <si>
    <t>Источники ионизирующего излучения для аппаратов дистанционной лучевой терапии</t>
  </si>
  <si>
    <t>Система для аннулопластики трикуспидального клапана- полужесткое разомкнутое кольцо</t>
  </si>
  <si>
    <t>протокол №69/1 от 18.09.2020 п.1
( №163/69-20)</t>
  </si>
  <si>
    <t>1029/20-ЗОИ</t>
  </si>
  <si>
    <t>протокол №10/1 от 06.03.2020 п.4
( №43/10-20)
протокол №71/1 от 29.09.2020 п.1
( №166/71-20)</t>
  </si>
  <si>
    <t>19.03.2020
05.10.2020</t>
  </si>
  <si>
    <t>01.04.2020
06.10.2020</t>
  </si>
  <si>
    <t>UAB "NESWEB"  -  494 165,85 бел.руб</t>
  </si>
  <si>
    <t>Аортальные изогнутые канюли с дисперсионным щадящим потоком (soft- flow), размер 18 Fr (6 mm)</t>
  </si>
  <si>
    <t>Аортальные изогнутые канюли с дисперсионным щадящим потоком (soft- flow), размер 20 - 21 Fr (6,7 - 7 mm) и 24 Fr (8 mm)</t>
  </si>
  <si>
    <t>Аортальные прямые канюли с дисперсионным щадящим потоком 20 Fr</t>
  </si>
  <si>
    <t>Артериальные канюли прямые педиатрические 16 Fr</t>
  </si>
  <si>
    <t>Артериальные канюли прямые педиатрические 14 Fr</t>
  </si>
  <si>
    <t>Артериальные канюли прямые с интрадьюсером и проводником 18 Fr, 20Fr</t>
  </si>
  <si>
    <t>Артериальные канюли прямые с интрадьюсером и проводником 22 Fr</t>
  </si>
  <si>
    <t>Венозные канюли однопросветные 24 Fr, 26 Fr, 28 Fr</t>
  </si>
  <si>
    <t>Венозные канюли однопросветные 40 Fr</t>
  </si>
  <si>
    <t>Венозные однопросветные с металлическим наконечником под прямым углом 24 Fr, 28 Fr, 31 Fr</t>
  </si>
  <si>
    <t>Венозные канюли двухпросветные 32/40Fr, 34/46 Fr</t>
  </si>
  <si>
    <t>Венозные канюли двухпросветные 36/46 Fr</t>
  </si>
  <si>
    <t>Венозные канюли двухпросветные овальной формы 32/40 Fr</t>
  </si>
  <si>
    <t>Венозные канюли двухпросветные овальной формы 36/46 (36/48) Fr</t>
  </si>
  <si>
    <t>Канюля в яремную вену двухпросветная (для ВВ ЭКМО) 24 Fr, 26 Fr, 28 Fr, 30 Fr</t>
  </si>
  <si>
    <t xml:space="preserve">Артериальная бедренная канюля 15 Fr-16 Fr, 
17 Fr-18 Fr
</t>
  </si>
  <si>
    <t>Артериальная бедренная канюля 19 Fr (6,3 мм), 21 Fr (7,0 мм), 23 Fr (7,7мм)</t>
  </si>
  <si>
    <t>Венозная бедренная канюля 15 Fr</t>
  </si>
  <si>
    <t>Венозная бедренная канюля 17 Fr-18 Fr</t>
  </si>
  <si>
    <t>Венозная бедренная канюля 19 Fr-20 Fr, 21 Fr-22 Fr, 23 Fr-24 Fr</t>
  </si>
  <si>
    <t>Венозные бедренные канюли 25 Fr, 27 Fr</t>
  </si>
  <si>
    <t>Венозная бедренная канюля 28 Fr</t>
  </si>
  <si>
    <t>Венозная бедренная канюля 29 Fr</t>
  </si>
  <si>
    <t>Кардиослинг</t>
  </si>
  <si>
    <t>Артериотомные канюли</t>
  </si>
  <si>
    <t>Наборы для постановки артериальных бедренных канюль транскутанным способом</t>
  </si>
  <si>
    <t>Наборы для постановки венозных бедренных канюль транскутанным способом</t>
  </si>
  <si>
    <t>Дренаж левого желудочка 16 -17 Fr</t>
  </si>
  <si>
    <t>Дренаж левого желудочка 18 - 19 Fr</t>
  </si>
  <si>
    <t>Кардиоплегическая канюля в корень аорты стандартные (standart) 7 Fr (14ga)</t>
  </si>
  <si>
    <t>Кардиоплегическая канюля в корень аорты стандартные (standart) 9 Fr (12ga)</t>
  </si>
  <si>
    <t>Кардиоплегическая канюля в корень аорты с линией дренажа (with vent line) 7 Fr (14G)</t>
  </si>
  <si>
    <t>Кардиоплегическая канюля в корень аорты с линией дренажа (with vent line) 9 Fr (12G)</t>
  </si>
  <si>
    <t>Кардиоплегическая канюля в корень аорты для миниинвазивных операций 7 Fr, 9 Fr</t>
  </si>
  <si>
    <t>Канюля кардиоплегическая в устья коронарных артерий под углом 45 (135) 3,3 мм (10 Fr)</t>
  </si>
  <si>
    <t>Канюля кардиоплегическая в устья коронарных артерий под углом 45 (135) 4,0 мм (12 Fr)</t>
  </si>
  <si>
    <t>Канюля кардиоплегическая в устья коронарных артерий под улом 45 (135) 4,7 мм (14 Fr)</t>
  </si>
  <si>
    <t>Канюля кардиоплегическая в устья коронарных артерий под углом 90 3,3 мм (10 Fr)</t>
  </si>
  <si>
    <t>Канюля кардиоплегическая в устья коронарных артерий под углом 90 4,0 мм (12 Fr)</t>
  </si>
  <si>
    <t>Канюля кардиоплегическая в устья коронарных артерий под углом 90 4,7 мм (14 Fr)</t>
  </si>
  <si>
    <t>Канюля кардиоплегическая в устья коронарных артерий с самораздувающимся силиконовым баллоном, прямые</t>
  </si>
  <si>
    <t>Канюля кардиоплегическая в устья коронарных артерий с самораздувающимся силиконовым баллоном, изогнутые вправо</t>
  </si>
  <si>
    <t>Y-адаптер</t>
  </si>
  <si>
    <t>Кардиоплегическая канюля ретроградная для стандартных операций 14 Fr</t>
  </si>
  <si>
    <t>Кардиоплегическая канюля ретроградная для стандартных операций 15 Fr</t>
  </si>
  <si>
    <t>Кардиоплегическая канюля ретроградная с силиконовым телом и самораздувающейся манжетой (auto-inflate) с линией для мониторинга давления</t>
  </si>
  <si>
    <t>Адаптер кардиоплегический мультиперфузионный</t>
  </si>
  <si>
    <t>Набор для измерения давления в левом предсердии чрескожный</t>
  </si>
  <si>
    <t>Аблатирующие катетеры орошаемые бидирекционные кривизна - D/F</t>
  </si>
  <si>
    <t>Бифуркационные тканые сосудистые протезы</t>
  </si>
  <si>
    <t>Линейные тканые сосудистые протезы</t>
  </si>
  <si>
    <t>Многобраншевые тканые сосудистые протезы</t>
  </si>
  <si>
    <t>Гибридный протез грудной аорты</t>
  </si>
  <si>
    <t>Гемостатическая система для обеспечения герметичного смыкания и устранения кровотечения из анастомоза</t>
  </si>
  <si>
    <t>Системы для выполнения открытых эндартерэктомий из сосудов различного диаметра</t>
  </si>
  <si>
    <t>21.07.2020 - 15/09/20</t>
  </si>
  <si>
    <t xml:space="preserve">Контракт исполнен..   Приказ 73 от  30.01.20 ( на 40 шт )., Приказ МЗ РБ №688 от 01.07.2020 ) - 2 шт. . </t>
  </si>
  <si>
    <t>C-20/2578 08.10.20</t>
  </si>
  <si>
    <t>C-20/2603 08.10.2020</t>
  </si>
  <si>
    <t>Договор исполнен.  ПЛАН 2020. Приказ 73 от 30.01.20</t>
  </si>
  <si>
    <t>Договор исполнен..  
ПЛАН 2020.  Приказ 357 27.03.20</t>
  </si>
  <si>
    <t xml:space="preserve">Договор исполнен.  Перенесено в МТ Приказ № 776 от 21.06.19. ПЛАН 2020. Приказ 73 от  30.01.20
 </t>
  </si>
  <si>
    <t>21.09.20 -  184700 byn</t>
  </si>
  <si>
    <t>Договор исполнен.  Приказ № 1242 17.10.19 перенесли в МТ п.6.1- 1 шт. Приказ 73 от  30.01.20</t>
  </si>
  <si>
    <t>С-20/2450 17.09.20</t>
  </si>
  <si>
    <t xml:space="preserve">6-13/22022 13.10.20- 25036,12 byn  </t>
  </si>
  <si>
    <t>6-13/22025 13.10.20</t>
  </si>
  <si>
    <t>1.24.</t>
  </si>
  <si>
    <t>Аппарат ульразвуковой диагностики</t>
  </si>
  <si>
    <t>2.18.</t>
  </si>
  <si>
    <t>2.14.3</t>
  </si>
  <si>
    <t>Автоматический инъектор для ангиографов</t>
  </si>
  <si>
    <t>858/20 лот 1</t>
  </si>
  <si>
    <t>Видеоколоноскоп</t>
  </si>
  <si>
    <t>Раствор консервирующий для трансплантации донорского сердца и используемый в трансплантации органов и тканей</t>
  </si>
  <si>
    <t xml:space="preserve">Договор исполнен.  Перенесено в МТ Приказ № 776 от 21.06.19. ПЛАН 2020. Приказ 73 от  30.01.20. Приказ МЗ РБ  №984 от 25.09.2020
 </t>
  </si>
  <si>
    <t>L-20/2714 19.10.20</t>
  </si>
  <si>
    <t xml:space="preserve">6-13/17184 17.08.20 - 415748,41 byn </t>
  </si>
  <si>
    <t xml:space="preserve">
 NEWM LIMITED  ,  -7 к -тов -  1 655 269,75 BYN, </t>
  </si>
  <si>
    <t>1148/20</t>
  </si>
  <si>
    <t xml:space="preserve">держатель и подогреватель пробирок для эмбриологической лаборатории ВРТ </t>
  </si>
  <si>
    <t>1147/20</t>
  </si>
  <si>
    <t>одноместная рабочая станция  эмбриологической лаборатории ВРТ</t>
  </si>
  <si>
    <t>1146/20</t>
  </si>
  <si>
    <t>1145/20</t>
  </si>
  <si>
    <t>Миниинкубаторы настольные для эмбриологической лаборатории ВРТ с расходными материалами</t>
  </si>
  <si>
    <t>1144/20</t>
  </si>
  <si>
    <t>протокол №73/1 от 08.10.2020 п.1
( 171/57-20)</t>
  </si>
  <si>
    <t>ультразвуковой аппарат высокого класса</t>
  </si>
  <si>
    <t>6-13/22700 20.10.20. 462964,00 byn</t>
  </si>
  <si>
    <t xml:space="preserve">19/10/20 - 462964,00 byn - 200 шт.  </t>
  </si>
  <si>
    <t>C-20/2562 02/10/20</t>
  </si>
  <si>
    <t xml:space="preserve">6-13/20116 22.09.20 - 222237,60 eur </t>
  </si>
  <si>
    <t>17.09.20-26.10.20</t>
  </si>
  <si>
    <t>Контракт исполнен.     Приказ 357 27.03.20 (  (  см. ИМТ План 2019 поз. 4.21 - Секвенатор ДНК ).  Приказ 572 27.05.20 ( перенесено в ИМТ  поз. 4.45 ).</t>
  </si>
  <si>
    <t xml:space="preserve">ООО "ЗАРГА Медика"  - 663 850, 00 BYN. - 50 шт. </t>
  </si>
  <si>
    <t>Договор исполнен.   Приказ 357 27.03.20. Приказ 572 27.05.20</t>
  </si>
  <si>
    <t>C-20/2538 21.10.20</t>
  </si>
  <si>
    <t>ЧП«Фэир Контраст» -   220 000,00 бел.руб - 2 шт .</t>
  </si>
  <si>
    <t>протокол №73/1 от 08.10.2020 п.1
( 176/73-20)</t>
  </si>
  <si>
    <t>30.11.20202</t>
  </si>
  <si>
    <t xml:space="preserve"> 
ООО «Зарга Медика»  - 480 500,00 бел.руб. - 1 шт. 
</t>
  </si>
  <si>
    <t>07.07.20-08.07.2020</t>
  </si>
  <si>
    <t>1.25.</t>
  </si>
  <si>
    <t>Аппарат ИВЛ неонатальный высокого класса с принадлежностями на тележке</t>
  </si>
  <si>
    <t>1.26.</t>
  </si>
  <si>
    <t>Аппарат для неинвазивной респираторной поддержки с принадлежностями на мобильном вертикальном штативе</t>
  </si>
  <si>
    <t>1.27.</t>
  </si>
  <si>
    <t>1.28.</t>
  </si>
  <si>
    <t>1.29.</t>
  </si>
  <si>
    <t>1.30.</t>
  </si>
  <si>
    <t>Система для экспресс ПЦР-скрининга</t>
  </si>
  <si>
    <t>1.31.</t>
  </si>
  <si>
    <t>Биохимический анализатор</t>
  </si>
  <si>
    <t>1.32.</t>
  </si>
  <si>
    <t>Гематологический анализатор</t>
  </si>
  <si>
    <t>1.33.</t>
  </si>
  <si>
    <t>1010/20
лот1</t>
  </si>
  <si>
    <t>1010/20
лот2</t>
  </si>
  <si>
    <t>анализатор газов и кислотно-основного состояния крови электрохимический настольный, встроенный компьютер, монитор, сканер, штрих-кода, клавиатура, мышь</t>
  </si>
  <si>
    <t>4.46</t>
  </si>
  <si>
    <t>Аппарат ИВЛ</t>
  </si>
  <si>
    <t>Жданович. Пузовик</t>
  </si>
  <si>
    <t>1.34.</t>
  </si>
  <si>
    <t>дефибриллятор бифазный портативный для новорожденных с функцией мониторинга</t>
  </si>
  <si>
    <t>Стержни для интрамедуллярного остеосинтеза большеберцовой кости с блокированием, блокирующие костные винты и установочный инструмент.</t>
  </si>
  <si>
    <t xml:space="preserve">Контракт в процессе подготовки. Поставка товара в течение 60 кал.  Дней с даты уведомления.  </t>
  </si>
  <si>
    <t>6-13/14491 10.07.20 - 759789,28</t>
  </si>
  <si>
    <t xml:space="preserve">09.07.20 - 759789,28 byn </t>
  </si>
  <si>
    <t xml:space="preserve">ООО «ДИЛМЕД-2000», г.Минск,  - 5 672,70 BYN. - 5 шт. </t>
  </si>
  <si>
    <t>Монитор церебральный функциональный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</si>
  <si>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</si>
  <si>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</si>
  <si>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</si>
  <si>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</si>
  <si>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</si>
  <si>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</si>
  <si>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</si>
  <si>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</si>
  <si>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</si>
  <si>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</si>
  <si>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</si>
  <si>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</si>
  <si>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Трансиллюминатор (веноскоп) для визуализации сосудов в потоке света</t>
  </si>
  <si>
    <t xml:space="preserve">6-13/23879 02.11.20 - 337394,66 eur  +  там.   240 byn  + 14575,73 eur </t>
  </si>
  <si>
    <t xml:space="preserve">41
</t>
  </si>
  <si>
    <t>Договор исполнен .   ПЛАН 2020. Приказ 73 от  30.01.20</t>
  </si>
  <si>
    <t xml:space="preserve">ООО"Драйв", РБ - 2 шт. </t>
  </si>
  <si>
    <t xml:space="preserve">ООО"Драйв", РБ - 1 шт. </t>
  </si>
  <si>
    <t>протокол №70/1 от 23.09.2020 п.1
( №164/70-20)</t>
  </si>
  <si>
    <t>1203/20</t>
  </si>
  <si>
    <t>Автоматический программируемый инжектор для введения контрастного вещества</t>
  </si>
  <si>
    <t>Средства индивидуальной защиты, защитные колпаки</t>
  </si>
  <si>
    <t>Защитные стерильные колпаки для устройств ангиографического комплекса</t>
  </si>
  <si>
    <t>1204/20
лот1</t>
  </si>
  <si>
    <t>Комплекс индивидуальных защитных средств</t>
  </si>
  <si>
    <t>1204/20
лот2</t>
  </si>
  <si>
    <t>1204/20
лот3</t>
  </si>
  <si>
    <t>1204/20
лот4</t>
  </si>
  <si>
    <t>1204/20
лот5</t>
  </si>
  <si>
    <t>Комплекс мобильных средств защиты</t>
  </si>
  <si>
    <t>1204/20
лот6</t>
  </si>
  <si>
    <t>1205/20</t>
  </si>
  <si>
    <t>Консоли медицинские</t>
  </si>
  <si>
    <t>Консоль поточная анестезиологическая для рентгенопераций</t>
  </si>
  <si>
    <t>Консоль вертикальная настенная анестезиологическая</t>
  </si>
  <si>
    <t>Консоль поточная хирургическая</t>
  </si>
  <si>
    <t>1206/20
лот1</t>
  </si>
  <si>
    <t>1206/20
лот2</t>
  </si>
  <si>
    <t>1206/20
лот3</t>
  </si>
  <si>
    <t>лот10
 ООО «Уркрафт-ИнтерМед»  - 59 346,00 BYN</t>
  </si>
  <si>
    <t>С-20/991 05.05.20</t>
  </si>
  <si>
    <t>367/19 лот 1</t>
  </si>
  <si>
    <t>9.13</t>
  </si>
  <si>
    <t>9.14</t>
  </si>
  <si>
    <t>9.15</t>
  </si>
  <si>
    <t>9.16</t>
  </si>
  <si>
    <t>9.17</t>
  </si>
  <si>
    <t>протокол №77/1 от 30.10.2020 п.2
( №180/77-20)</t>
  </si>
  <si>
    <t>С-20/2835 30.10.20</t>
  </si>
  <si>
    <t>С-20/2869-1 05.11.20</t>
  </si>
  <si>
    <t>С-20/2869-2 05.11.20</t>
  </si>
  <si>
    <t>С-20/2869-3 05.11.20</t>
  </si>
  <si>
    <t>С-20/2869-4 05.11.20</t>
  </si>
  <si>
    <t>С-20/2869-5 05.11.20</t>
  </si>
  <si>
    <t>С-20/2869-6 05.11.20</t>
  </si>
  <si>
    <t>С-20/2869-7 05.11.20</t>
  </si>
  <si>
    <t>С-20/2869-8 05.11.20</t>
  </si>
  <si>
    <t>С-20/2869-9 05.11.20</t>
  </si>
  <si>
    <t>C-20/2854 05.11.20</t>
  </si>
  <si>
    <t>С-20/2869-10 05.11.20</t>
  </si>
  <si>
    <t>С-20/2869-11 05.11.20</t>
  </si>
  <si>
    <t>С-20/2869-12 05.11.20</t>
  </si>
  <si>
    <r>
      <rPr>
        <b/>
        <sz val="12"/>
        <color theme="1"/>
        <rFont val="Times New Roman"/>
        <family val="1"/>
        <charset val="204"/>
      </rPr>
      <t>лот1</t>
    </r>
    <r>
      <rPr>
        <sz val="12"/>
        <color theme="1"/>
        <rFont val="Times New Roman"/>
        <family val="1"/>
        <charset val="204"/>
      </rPr>
      <t xml:space="preserve">
а ООО "МИНКОМлаб", РБ  -   258 300,00 BYN.</t>
    </r>
  </si>
  <si>
    <r>
      <rPr>
        <b/>
        <sz val="12"/>
        <color theme="1"/>
        <rFont val="Times New Roman"/>
        <family val="1"/>
        <charset val="204"/>
      </rPr>
      <t>лот2</t>
    </r>
    <r>
      <rPr>
        <sz val="12"/>
        <color theme="1"/>
        <rFont val="Times New Roman"/>
        <family val="1"/>
        <charset val="204"/>
      </rPr>
      <t xml:space="preserve">
 ООО "МИНКОМлаб", РБ  -  384 660,00 BYN.</t>
    </r>
  </si>
  <si>
    <t>1 шт.</t>
  </si>
  <si>
    <t xml:space="preserve">1 шт. </t>
  </si>
  <si>
    <t xml:space="preserve">6-13/24342 06.11.20 - 47000 eur + там. 120 byn </t>
  </si>
  <si>
    <r>
      <t xml:space="preserve">(ПЭА) 17.07.2019 - повторное открытие - 1уч;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услуг)". 
</t>
    </r>
    <r>
      <rPr>
        <b/>
        <sz val="12"/>
        <rFont val="Times New Roman"/>
        <family val="1"/>
        <charset val="204"/>
      </rPr>
      <t>объявлен новый конкурс 635/19 лот</t>
    </r>
    <r>
      <rPr>
        <sz val="12"/>
        <rFont val="Times New Roman"/>
        <family val="1"/>
        <charset val="204"/>
      </rPr>
      <t xml:space="preserve">7: 28.08.2019 - открытие - 0 уч;признан несостоявшимся
(ПЭА) 02.10.2019 - планируемая дата повторного открытия.   
Договор № L-19/2618 05.12.19. Исполнен .  </t>
    </r>
    <r>
      <rPr>
        <sz val="12"/>
        <color rgb="FFFF0000"/>
        <rFont val="Times New Roman"/>
        <family val="1"/>
        <charset val="204"/>
      </rPr>
      <t>Приказ № 1242 17.10.19. Приказ 73  от  30.01.20</t>
    </r>
  </si>
  <si>
    <t>Аппарат цифровой рентгенографический с плоскопанельным цифро¬вым детектором на 2 рабочих места</t>
  </si>
  <si>
    <t>Аппарат цифровой рентгенодиагностический на 3 рабочих места с УРИ 12”</t>
  </si>
  <si>
    <t>С-20/2316 02/09/20</t>
  </si>
  <si>
    <t>C-20/2818 04.11.20</t>
  </si>
  <si>
    <t>протокол №73/1 от 08.10.2020 п.1
( 173/73-20)</t>
  </si>
  <si>
    <t>протокол №73/1 от 08.10.2020 п.1
( 175/73-20)</t>
  </si>
  <si>
    <t>протокол №73/1 от 08.10.2020 п.1
( 174/73-20)</t>
  </si>
  <si>
    <t>протокол №73/1 от 08.10.2020 п.1
( 172/73-20)</t>
  </si>
  <si>
    <t>С-20/2880 04.11.2020</t>
  </si>
  <si>
    <t>6-13/24706 12.11.20 - 67995 byn</t>
  </si>
  <si>
    <t>11/11/20 - 67995 byn</t>
  </si>
  <si>
    <t>С-20/2898 13.11.20</t>
  </si>
  <si>
    <t>С-20/2899 12.11.20</t>
  </si>
  <si>
    <t xml:space="preserve">11/11/20 - 15000 eur </t>
  </si>
  <si>
    <t>04/11/20 - 292398,88 byn</t>
  </si>
  <si>
    <t>К-19/1083-С1 07.06.19</t>
  </si>
  <si>
    <t xml:space="preserve">6-13/25286 18.11.20 -12227,59 byn  </t>
  </si>
  <si>
    <t>6-13/22045 13.10.20 - 12227,59 byn  -  аннулировано</t>
  </si>
  <si>
    <t>6-13/25288 18.11.20 - 292398,99 byn</t>
  </si>
  <si>
    <t>6-13/25278 18/11/20 - 2740102,56 byn</t>
  </si>
  <si>
    <t>14/07/20 -  685025,64 byn ( 9 шт. )</t>
  </si>
  <si>
    <t xml:space="preserve">17.11.20 - 2740102,56 byn ( 36 шт. ) </t>
  </si>
  <si>
    <t xml:space="preserve">6-13/25191 17.11.20 -  там.  120 byn  + 8091,58 eur </t>
  </si>
  <si>
    <t>6-13/25311 18/11/20 - 756868,00 byn</t>
  </si>
  <si>
    <t>1225/20-ЗОИ</t>
  </si>
  <si>
    <t>протокол №73/1 от 08.10.2020 п.1
( 169/73-20)</t>
  </si>
  <si>
    <t>1226/20-ЗОИ</t>
  </si>
  <si>
    <t>С-20/2834-1 04.11.20</t>
  </si>
  <si>
    <t>С-20/2834-2 04.11.20</t>
  </si>
  <si>
    <t>С-20/2834-3 04.11.20</t>
  </si>
  <si>
    <t>С-20/2834-4 04.11.20</t>
  </si>
  <si>
    <t>К-20/2969-С1 13.11.20</t>
  </si>
  <si>
    <t xml:space="preserve">6-13/25438 19.11.20 - 7200 eur  +  там.  468  eur </t>
  </si>
  <si>
    <t xml:space="preserve">6-13/25436 19.11.20 - 377953,10 byn </t>
  </si>
  <si>
    <t>18/11/20 - 377953,10 byn</t>
  </si>
  <si>
    <t>18/11/20 - 756868,00 byn</t>
  </si>
  <si>
    <t>С-20/2974 12.11.20</t>
  </si>
  <si>
    <t xml:space="preserve">6-13/25309 18.11.20 -  мат. Затр. - 1581666,96 byn </t>
  </si>
  <si>
    <t xml:space="preserve">6-13/25310 18.11.20 - мат. Затр.   -  263611,16 byn </t>
  </si>
  <si>
    <t>С-20/2973 13.11.20</t>
  </si>
  <si>
    <t xml:space="preserve">6-13/25277 18.11.20 - 107518,21 byn </t>
  </si>
  <si>
    <t xml:space="preserve">6-13/25281 18.11.20 - 645109,26 byn </t>
  </si>
  <si>
    <t>К-20/2969-L2 13.11.20</t>
  </si>
  <si>
    <t>19/11/20 - 128366,50 byn</t>
  </si>
  <si>
    <t xml:space="preserve">24.11.20 - 322394,66 eur </t>
  </si>
  <si>
    <t xml:space="preserve"> Контракт в процессе подговтоки. Поставка товара в течение 60 кал. Дней с даты уведомления. </t>
  </si>
  <si>
    <t xml:space="preserve">6-13/25670 23.11.20 - 128366,50 byn </t>
  </si>
  <si>
    <t>Договор исполнен.  Приказ 572 27.05.20</t>
  </si>
  <si>
    <t xml:space="preserve"> ООО «ДИЛМЕД-2000»,  г.Минск, -  2 850,00 BYN. - </t>
  </si>
  <si>
    <t>протокол №79/1 от 31.07.2020 п.1
( №183/79-20)</t>
  </si>
  <si>
    <t>транскутанный монитор для неонатологии</t>
  </si>
  <si>
    <t>протокол №79/1 от 13.11.2020 п.1
( 184/79-20)</t>
  </si>
  <si>
    <t>С-20/3055 24/11/20</t>
  </si>
  <si>
    <t>С-20/3051 24/11/20</t>
  </si>
  <si>
    <t>С-20/3043 24/11/20</t>
  </si>
  <si>
    <t xml:space="preserve">6-13/25759 24/11/20 - там. 120 byn  + 616,28 eur </t>
  </si>
  <si>
    <t xml:space="preserve">6-13/25984 26.11.20 - 2283418,80 byn </t>
  </si>
  <si>
    <t>26/11/20  - 2283418,80 byn ( 30 шт. )</t>
  </si>
  <si>
    <t>С-20/2885-1 09.11.20</t>
  </si>
  <si>
    <t>С-20/2885-2 09.11.20</t>
  </si>
  <si>
    <t>С-20/2885-3 09.11.20</t>
  </si>
  <si>
    <t>НР</t>
  </si>
  <si>
    <t xml:space="preserve">26.11.20 - 147167,40 eur </t>
  </si>
  <si>
    <t>12.11.19-19.11.20</t>
  </si>
  <si>
    <t xml:space="preserve">Договор исполнен. Прот. 51/1 - "Закупку осуществить за счет местных бюджетов ". Прот 18/1 п. 3.4 внести в План 2020 /  Приказ МЗ РБ  №1125 от 26.10.2020 </t>
  </si>
  <si>
    <t>С-20/2993 13.11.20</t>
  </si>
  <si>
    <t>28.05.2020-30.10.20</t>
  </si>
  <si>
    <t xml:space="preserve">OSAUHING MN MEDICAL  - 1 309 750,00 EUR. - 31 шт. </t>
  </si>
  <si>
    <t>25.11.20 - 47000 eur</t>
  </si>
  <si>
    <t xml:space="preserve">6-13/24342 06/11/20 - 47000 eur +  там.  120 byn </t>
  </si>
  <si>
    <t xml:space="preserve">01/12/20 - 7200 eur </t>
  </si>
  <si>
    <t>23.03.20-02.12.20</t>
  </si>
  <si>
    <t>С-20/2965 17.11.20</t>
  </si>
  <si>
    <t xml:space="preserve">03.12.20 - 29733 eur </t>
  </si>
  <si>
    <t>6-13/25358 18.11.20 -  мат. Затр. - 119700 byn</t>
  </si>
  <si>
    <t>09.09.2020 - открытие (запросы на ЭТП). - 2уч; 07.10.2020 - рассмотрение 1 разделов - допущен к торгам; 14.10.2020 - торги; 21.10.2020 - подведение итогов торгов - победителем выбран участник SIA "MEDIBRIDGE" ;на контракте с 28.10.2020. Приказ 856 19.08.20</t>
  </si>
  <si>
    <t>09.09.2020 - открытие (запросы на ЭТП).   - 1уч; признан несостоявшимся
(ПЭА) 30.09.2020- повторное открытие - признан несостоявшимся
(ЗОИ) 21.10.2020 - открытие- 1уч; 11.11.2020 - рассмотрение ЭЗ - выбрать поставщиком участника  SIA “Medibridge”; на контракте с 12.11.2020. Приказ 856 19.08.20</t>
  </si>
  <si>
    <t>С-20/3162 02/12/20</t>
  </si>
  <si>
    <t xml:space="preserve">6-13/26610 03.12.20 - там. 120 byn  + 11170,85  eur  + 424,57 eur </t>
  </si>
  <si>
    <t xml:space="preserve">ООО «SIS BIZNESA SERVISS»  - 1 470 000,00 Евро. -1 к-т
 </t>
  </si>
  <si>
    <t>Тест-системы для скрининга беременных</t>
  </si>
  <si>
    <t>Реагенты для пренатального скрининга в 1 триместре беременности</t>
  </si>
  <si>
    <t>1281/20
лот1</t>
  </si>
  <si>
    <t>Реагенты и расходные материалы для биохимического скрининга беременных</t>
  </si>
  <si>
    <t>1281/20
лот2</t>
  </si>
  <si>
    <t>1281/20
лот3</t>
  </si>
  <si>
    <t>1281/20
лот5</t>
  </si>
  <si>
    <t>Реагнты для культивирования клеток плода</t>
  </si>
  <si>
    <t>Расходный материал для инвазивной пренатальной диагностики и цитогенетических исследований</t>
  </si>
  <si>
    <t>Расходные материалы для проведения программы ЭКО</t>
  </si>
  <si>
    <t>Однопросветная игла для пункций и забора ооцитов с аспирационной трубкой</t>
  </si>
  <si>
    <t>1285/20-ЗОИ
лот1</t>
  </si>
  <si>
    <t>протокол №78/1 от 06.11.2020 п.1
( №182/78-20)</t>
  </si>
  <si>
    <t>Катетер для переноса эмбриона двухкомпонентный изогнутый с обтуратором</t>
  </si>
  <si>
    <t>Одноразовый проводник (насадка) для аспирационной иглы для забора ооцитов</t>
  </si>
  <si>
    <t>протокол №78/1 от 06.11.2020 п.3
( №184/78-20)</t>
  </si>
  <si>
    <t>Среда для промывки(флашинга) ооцитов с антибиотиком и с HEPES буфером</t>
  </si>
  <si>
    <t>Минеральное масло для ВРТ (жидкий парафин)</t>
  </si>
  <si>
    <t>Среды для обработки спермы</t>
  </si>
  <si>
    <t>Среды для оплодотворения и культивирования эмбрионов</t>
  </si>
  <si>
    <t>Набор сред для культивирования эмбрионов с фактором риска</t>
  </si>
  <si>
    <t>1285/20-ЗОИ
лот2</t>
  </si>
  <si>
    <t>1285/20-ЗОИ
лот3</t>
  </si>
  <si>
    <t>1285/20-ЗОИ
лот4</t>
  </si>
  <si>
    <t>1285/20-ЗОИ
лот5</t>
  </si>
  <si>
    <t>1285/20-ЗОИ
лот6</t>
  </si>
  <si>
    <t>1285/20-ЗОИ
лот8</t>
  </si>
  <si>
    <t>Среда (фермент) для удаления кумулюсного комплекса перед ИКСИ</t>
  </si>
  <si>
    <t>1285/20-ЗОИ
лот9</t>
  </si>
  <si>
    <t>1285/20-ЗОИ
лот10</t>
  </si>
  <si>
    <t>1285/20-ЗОИ
лот12</t>
  </si>
  <si>
    <t>1285/20-ЗОИ
лот13</t>
  </si>
  <si>
    <t>Среда PVP (для замедления движения сперматозоидов при проведении ИКСИ)</t>
  </si>
  <si>
    <t>Микропипетки для денудации</t>
  </si>
  <si>
    <t>Посуда для оплодтворения и культивирования</t>
  </si>
  <si>
    <t>Контейнер для сбора биологического материала</t>
  </si>
  <si>
    <t>Чашки Петри</t>
  </si>
  <si>
    <t>Микроинструменты для проведения ИКСИ</t>
  </si>
  <si>
    <t>Пробирки 15 мл.</t>
  </si>
  <si>
    <t>Наконечники для дозаторов</t>
  </si>
  <si>
    <t>Пипетки серологические</t>
  </si>
  <si>
    <t>Пипетка пастеровская стеклянная для ВРТ</t>
  </si>
  <si>
    <t>Одноразовая вакуумная линия с фильтром</t>
  </si>
  <si>
    <t>Пробирка для забора яйцеклеток с круглам дном</t>
  </si>
  <si>
    <t>1285/20-ЗОИ
лот14</t>
  </si>
  <si>
    <t>1285/20-ЗОИ
лот15</t>
  </si>
  <si>
    <t>1285/20-ЗОИ
лот17</t>
  </si>
  <si>
    <t>1285/20-ЗОИ
лот18</t>
  </si>
  <si>
    <t>1285/20-ЗОИ
лот19</t>
  </si>
  <si>
    <t>1285/20-ЗОИ
лот21</t>
  </si>
  <si>
    <t>1285/20-ЗОИ
лот22</t>
  </si>
  <si>
    <t>1202/20
лот1</t>
  </si>
  <si>
    <t>1202/20
лот2</t>
  </si>
  <si>
    <t>Ангиографический комплекс для рентгеноперационной</t>
  </si>
  <si>
    <t xml:space="preserve">ООО"Медитех", РФ - 5 шт. </t>
  </si>
  <si>
    <t xml:space="preserve"> OSAUHING MN MEDICAL - 957 393,00 BYN - 15 шт. </t>
  </si>
  <si>
    <t xml:space="preserve">09/12/20 - 10382,30 eur </t>
  </si>
  <si>
    <t>протокол №57/1 от 31.07.2020 п.1
( №135/57-20)
протокол №82/1 от 27.11.2020 п.1
( №187/82-20)</t>
  </si>
  <si>
    <t>21.09.2020
08.12.2020</t>
  </si>
  <si>
    <t>09.10.2020
09.12.2020</t>
  </si>
  <si>
    <t>Микроманипуляторы и инъекторы</t>
  </si>
  <si>
    <t>протокол №77/1 от 30.10.2020 п.2
( №181/77-20)</t>
  </si>
  <si>
    <t>1289/20</t>
  </si>
  <si>
    <t>1243/20-ЗОИ</t>
  </si>
  <si>
    <t>1288/20-ЗОИ</t>
  </si>
  <si>
    <t>09.12.20 - 989481,48 byn ( 14 шт. )</t>
  </si>
  <si>
    <t>09.12.20 - 1059615,20 byn ( 14 шт. )</t>
  </si>
  <si>
    <t xml:space="preserve"> СПОНСОРСКИЕ СРЕДСТВА. Прот. 67/1 п. 12.3.</t>
  </si>
  <si>
    <t>С-20/3079-1 26.11.20</t>
  </si>
  <si>
    <t>С-20/3079-2 26.11.20</t>
  </si>
  <si>
    <t>С-20/3079-3 26.11.20</t>
  </si>
  <si>
    <t>С-20/3079-4 26.11.20</t>
  </si>
  <si>
    <t>С-20/3079-5 26.11.20</t>
  </si>
  <si>
    <t>С-20/3079-6 26.11.20</t>
  </si>
  <si>
    <t>С-20/3079-7 26.11.20</t>
  </si>
  <si>
    <t>С-20/3079-8 26.11.20</t>
  </si>
  <si>
    <t>С-20/3079-9 26.11.20</t>
  </si>
  <si>
    <t>С-20/3079-10 26.11.20</t>
  </si>
  <si>
    <t>С-20/3082-2 26.11.20</t>
  </si>
  <si>
    <t>С-20/3082-3 26.11.20</t>
  </si>
  <si>
    <t>С-20/3082-4 26.11.20</t>
  </si>
  <si>
    <t>С-20/3082-5 26.11.20</t>
  </si>
  <si>
    <t>С-20/3082-6 26.11.20</t>
  </si>
  <si>
    <t>С-20/3082-1 26.11.20</t>
  </si>
  <si>
    <t>С-20/3154-1 02.12.20</t>
  </si>
  <si>
    <t>С-20/3154-2 02.12.20</t>
  </si>
  <si>
    <t>Биохимический автоматический анализатор с ионоселективным блоком</t>
  </si>
  <si>
    <t>1301/20-ЗОИ</t>
  </si>
  <si>
    <t>протокол №83/1 от 01.12.2020 п.1
( №190/83-20)</t>
  </si>
  <si>
    <t>протокол №83/1 от 01.12.2020 п.1
( №188/83-20)</t>
  </si>
  <si>
    <t>1302/20-ЗОИ</t>
  </si>
  <si>
    <t xml:space="preserve">Селицкая </t>
  </si>
  <si>
    <t>1303/20-ЗОИ</t>
  </si>
  <si>
    <t>«Система для экспресс ПЦР-скрининга инфекционной патологии у новорожденных»</t>
  </si>
  <si>
    <t>протокол №83/1 от 01.12.2020 п.1
( №189/83-20)</t>
  </si>
  <si>
    <t>С-20/3296</t>
  </si>
  <si>
    <t xml:space="preserve">6-13/27187 10.12.20 - 1059615,20 byn </t>
  </si>
  <si>
    <t xml:space="preserve">6-13/27188 10.12.20 - 989481,48 byn </t>
  </si>
  <si>
    <t>6-13/27186 10.12.20</t>
  </si>
  <si>
    <t>С-20/3237 10.12.20</t>
  </si>
  <si>
    <t>С-20/3192 08.12.20</t>
  </si>
  <si>
    <t>19.11.2020 - 03.12.20</t>
  </si>
  <si>
    <t>Контракт исполнен.  Приказ 73 от  30.01.20. Приказ МЗ РБ  №984 от 25.09.2020</t>
  </si>
  <si>
    <t xml:space="preserve">22.07.20-08.12.20 </t>
  </si>
  <si>
    <t>26.03.2020-14.09.20</t>
  </si>
  <si>
    <t>19.10.2020 - 10.12.20</t>
  </si>
  <si>
    <t>03/09/20 - 2040 usd ( оплачено )</t>
  </si>
  <si>
    <t>6-13/27262 11.12.20</t>
  </si>
  <si>
    <r>
      <t xml:space="preserve">План 2020 п. 4.19. Приказ 73 от  30.01.20.
</t>
    </r>
    <r>
      <rPr>
        <b/>
        <sz val="12"/>
        <rFont val="Times New Roman"/>
        <family val="1"/>
        <charset val="204"/>
      </rPr>
      <t>заявка (№19/8-20) утверждена за счет средств республиканского бюджета, предусмотренных Минздраву в порядке, установленном законодательством Республики Беларусь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16.09.2020 - открытие (запросы на ЭТП) - 0 уч; признан несостоявшимся;
(ПЭА) 07.10.2020 - повторное открытие - 0 уч; признан несостоявшимся
(ЗОИ)21.10.2020 - открытие- 0 уч;  - признан несостоявшимся
(ПЗОИ)30.10.2020 - повторное открытие - 0 уч;
(ПЗОИ) 25.11.2020 - повторное открытие - 1уч; 11.12.2020 - рассмотрение ЭЗ - выбрать поставщиком "SIS BIZNESA SERVISS" SIA ; на контракте с 11.12.2020</t>
    </r>
  </si>
  <si>
    <t xml:space="preserve"> ООО «БДК-Эир» - 568 544,00 BYN. - 32 шт.+3 шт. ( средства ЛПУ - увеличение 10% прот. 78/1 ) </t>
  </si>
  <si>
    <t>6-13/27440 14.12.20</t>
  </si>
  <si>
    <t xml:space="preserve"> ООО "МедикалЮнит"  -320 002,32 BYN.- 3 к-та</t>
  </si>
  <si>
    <t xml:space="preserve"> ООО "Альгимед Трейд", г. Минск,  -16 418,43 BYN. - 1 ШТ. </t>
  </si>
  <si>
    <t>L-20/3278 15.12.20</t>
  </si>
  <si>
    <t>L-20/3279 15.12.20</t>
  </si>
  <si>
    <t xml:space="preserve">807/20 -  УП «Адани»  -800 000,00 бел.руб. - 1 шт. </t>
  </si>
  <si>
    <t xml:space="preserve">6-13/27499 15/12/20 - 454020,80 byn </t>
  </si>
  <si>
    <t>14/12/20 - 454120,80 byn ( 6 шт. )</t>
  </si>
  <si>
    <t xml:space="preserve">16/12/20 - 222237,60 eur </t>
  </si>
  <si>
    <t>6-13/27597 16.12.20</t>
  </si>
  <si>
    <t xml:space="preserve">6-13/27664 16.12.20 </t>
  </si>
  <si>
    <t xml:space="preserve"> SIA "MEDIBRIDGE" -  422 640,12 бел. руб.,  -  2 к-та</t>
  </si>
  <si>
    <t>Приказ №572 от 27.05.2020. см. п.563.1</t>
  </si>
  <si>
    <r>
      <t xml:space="preserve">08.07.2019 - торги; 17.07.2019 - подведение итогов торгов - победителем выбрана SIA "MEDIBRIDGE"; проводятся маркетинговые исследования; 02.08.2019 - закупочная МЗ РБ- утверждено; на контракте с 06.08.2019.
Контракт L-19/1677 19.09.19. Поставка товара в течение 60 кал.  дней с даты уведомления. Товар частично готов к отгрузке в ЛПУ. Очередная поставка товара на таможенный склал. Направлено письмо на оплату в Минздрав. </t>
    </r>
    <r>
      <rPr>
        <sz val="12"/>
        <color rgb="FFFF0000"/>
        <rFont val="Times New Roman"/>
        <family val="1"/>
        <charset val="204"/>
      </rPr>
      <t>Приказ № 1242 17.10.19 ( 1 к-т. ). Приказ 73 от  30.01.20</t>
    </r>
    <r>
      <rPr>
        <sz val="12"/>
        <rFont val="Times New Roman"/>
        <family val="1"/>
        <charset val="204"/>
      </rPr>
      <t xml:space="preserve"> .</t>
    </r>
    <r>
      <rPr>
        <b/>
        <sz val="12"/>
        <rFont val="Times New Roman"/>
        <family val="1"/>
        <charset val="204"/>
      </rPr>
      <t xml:space="preserve"> См поз. 563.1  ( 2 шт. ) и 558.13 ( 2 шт. )</t>
    </r>
  </si>
  <si>
    <t>6-13/25365 18.11.20 -  мат. Затр.  - 239400 byn -  аннулировано</t>
  </si>
  <si>
    <t xml:space="preserve">6-13/27722 17.12.20 - мат. Затр.  239400 byn </t>
  </si>
  <si>
    <t>6-13/23417 28.10.20 -аннулировано</t>
  </si>
  <si>
    <t>C-20/3315 15.12.20</t>
  </si>
  <si>
    <t>C-20/3281 14.12.20</t>
  </si>
  <si>
    <t xml:space="preserve">6-13/27773 17.12.20 </t>
  </si>
  <si>
    <t xml:space="preserve">6-13/27564 16.12.20 - 5400 eur  +  там.   120 byn +351 eur </t>
  </si>
  <si>
    <t>1.48</t>
  </si>
  <si>
    <t xml:space="preserve"> Приказ 73 от 30.01.20. Приказ  1305 08.12.20</t>
  </si>
  <si>
    <t>4.48</t>
  </si>
  <si>
    <r>
      <t xml:space="preserve">Приказ 357 27.03.20
</t>
    </r>
    <r>
      <rPr>
        <sz val="12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 xml:space="preserve">.09.2020 - открытие (запросы на ЭТП) - 1уч; признан несостоявшимся
(ПЭА) 30.09.2020 - повторное открытие - 1уч; признан несостоявшимся
(ЗОИ) 14.10.2020 - открытие - 2уч; 28.10.2020 - рассмотрение ЭЗ - выбрать поставщиком  ООО "ДРАЙВ"; на контракте с 29.10.2020. </t>
    </r>
    <r>
      <rPr>
        <sz val="12"/>
        <color rgb="FFFF0000"/>
        <rFont val="Times New Roman"/>
        <family val="1"/>
        <charset val="204"/>
      </rPr>
      <t>Приказ  1305 08.12.20 см. МТ План 2020 п.4.49</t>
    </r>
    <r>
      <rPr>
        <sz val="12"/>
        <color theme="1"/>
        <rFont val="Times New Roman"/>
        <family val="1"/>
        <charset val="204"/>
      </rPr>
      <t xml:space="preserve">
</t>
    </r>
  </si>
  <si>
    <t>859/20 лот 3</t>
  </si>
  <si>
    <t>4.49</t>
  </si>
  <si>
    <t>11.2</t>
  </si>
  <si>
    <t>12.1</t>
  </si>
  <si>
    <t>2.19</t>
  </si>
  <si>
    <r>
      <t xml:space="preserve"> </t>
    </r>
    <r>
      <rPr>
        <sz val="12"/>
        <rFont val="Times New Roman"/>
        <family val="1"/>
        <charset val="204"/>
      </rPr>
      <t xml:space="preserve">26.08.2020 - открытие - 3уч; 16.09.2020 - рассмотрение 1 разделов - допущен к торгам; 23.09.2020 - торги; 30.09.2020 - подведение итогов торгов - победителем выбран участник участником-победителем выбран участник UAB "NESWEB"; на контракте с 06.10.2020. </t>
    </r>
    <r>
      <rPr>
        <sz val="12"/>
        <color rgb="FFFF0000"/>
        <rFont val="Times New Roman"/>
        <family val="1"/>
        <charset val="204"/>
      </rPr>
      <t>План 2020 п. 4.18. Приказ 73 от  30.01.20. Приказ 1305 08.12.20 перенесено в МТ План 2020 п. 4.48</t>
    </r>
  </si>
  <si>
    <t>748/20 лот 1</t>
  </si>
  <si>
    <r>
      <rPr>
        <sz val="12"/>
        <rFont val="Times New Roman"/>
        <family val="1"/>
        <charset val="204"/>
      </rPr>
      <t>05.08.2020 - открытие - 4уч; 16.09.2020 - рассмотрение 1 разделов - допущен к торгам; 22.09.2020 - торги; 23.09.2020 - подведение итогов торгов - победителем выбран участник ООО "Мединг Групп"; на контракте с 02.10.2020 .</t>
    </r>
    <r>
      <rPr>
        <sz val="12"/>
        <color rgb="FFFF0000"/>
        <rFont val="Times New Roman"/>
        <family val="1"/>
        <charset val="204"/>
      </rPr>
      <t xml:space="preserve">  Приказ 1305  08.12.20</t>
    </r>
  </si>
  <si>
    <t>лот1
ООО "Мединг Групп" 
59 134,24 бел.руб.</t>
  </si>
  <si>
    <t>С-20/3352-1 17.12.20</t>
  </si>
  <si>
    <t>С-20/3352-2 17.12.20</t>
  </si>
  <si>
    <t>6-13/27822 18.12.20</t>
  </si>
  <si>
    <t>Контракт исполнен.    Приказ 73  от  30.01.20.</t>
  </si>
  <si>
    <t xml:space="preserve">
"SIS BIZNESA SERVISS" SIA  - 542 000,00 евро - 1 шт.  
</t>
  </si>
  <si>
    <t xml:space="preserve">SIS BIZNESA SERVISS SIA  - 542 000,00 евро - 1 шт. </t>
  </si>
  <si>
    <r>
      <rPr>
        <sz val="12"/>
        <color theme="1"/>
        <rFont val="Times New Roman"/>
        <family val="1"/>
        <charset val="204"/>
      </rPr>
      <t xml:space="preserve">Контракт в процессе подготовки. Поставка товара в течение 90 кла. Дней с даты открытия аккредитива. </t>
    </r>
    <r>
      <rPr>
        <sz val="12"/>
        <color rgb="FFFF0000"/>
        <rFont val="Times New Roman"/>
        <family val="1"/>
        <charset val="204"/>
      </rPr>
      <t xml:space="preserve"> План 2020 п. 4.19. Приказ 73 от  30.01.20</t>
    </r>
  </si>
  <si>
    <t xml:space="preserve">6-13/27816 18.12.20 </t>
  </si>
  <si>
    <t>28.10.2020 - открытие - 1уч; признан несостоявшимся
(ПЭА) 02.12.2020 - повторное открытие (был запрос на ЭТП) - 0 уч; признан несостоявшимся
(ЗОИ) 11.12.2020 - открытие - 1уч; 18.12.2020 - рассмотрение ЭЗ - выбрать поставщиком  Entrydell S.A. , Швейцария, на контракте с 21.12.2020</t>
  </si>
  <si>
    <t xml:space="preserve">6-13/27979 21.12.20 - 125900 byn </t>
  </si>
  <si>
    <t xml:space="preserve">6-13/27996 21/12/20 - 3960 usd + там. 120 byn </t>
  </si>
  <si>
    <t>6-13/27862 18.12.20 -  мат. Затр.  - 23882,65 byn</t>
  </si>
  <si>
    <t>6-13/27862 18.12.20 -  мат. Затр.  - 357427,35 byn</t>
  </si>
  <si>
    <t>С-20/3402 22/12/20</t>
  </si>
  <si>
    <t>22/12/20 - 551300 byn</t>
  </si>
  <si>
    <t xml:space="preserve">лот 97 
ООО"Техномедицина" - 130 000,00 byn - 1 наим. </t>
  </si>
  <si>
    <t>6-13/28144 23.12.20</t>
  </si>
  <si>
    <t>6-13/28145 23.12.20 - мат затр. - 140287,30 byn</t>
  </si>
  <si>
    <t xml:space="preserve">6-13/28088 23.12.20 - 868116,00 byn </t>
  </si>
  <si>
    <t xml:space="preserve">22/12/20 - 868,116 byn - 30 шт.  Мониторы. </t>
  </si>
  <si>
    <t>Реагенты для массового скрининга новорожденных, верификации диагноза и лабораторного мониторинга лечения</t>
  </si>
  <si>
    <t>Реагенты для автоматизированного скрининга новорожденных</t>
  </si>
  <si>
    <t>Реагенты и расходные материалы для генетического анализатора ABI 3500</t>
  </si>
  <si>
    <t>Реагенты для диагностики синдрома ломкой Х-хромосомы</t>
  </si>
  <si>
    <t>Расходные материалы для экспресс-диагностики муковисцидоза</t>
  </si>
  <si>
    <t>28.10.2020 - открытие - 0 уч; признан несостоявшимся
(ПЭА) 02.12.2020 - повторное открытие (был запрос на ЭТП) - 0 уч; признан неостсоявшимся;
(ЗОИ) 11.12.2020 - открытие - 0 уч;
(ПЗОИ) 23.12.2020 - повторное открытие - 0 уч; признан несостоявшимся</t>
  </si>
  <si>
    <t>1281/20
лот6</t>
  </si>
  <si>
    <t>Реагенты и расходные материалы для молекулярно-цитогенетических  исследований</t>
  </si>
  <si>
    <t>19.10.2020-10.12.20</t>
  </si>
  <si>
    <t>ИЧУП «Центральная медицинская компания»  -  9 240,00 бел.руб. - 2 шт.</t>
  </si>
  <si>
    <t>Договор исполнен.    Приказ 73 от  30.01.20.</t>
  </si>
  <si>
    <t>6-13/28295 28.12.20 - 3060 usd + там. 120 byn</t>
  </si>
  <si>
    <t>6-13/28311 28/12/20 - 30300 byn</t>
  </si>
  <si>
    <t xml:space="preserve">Договор исполнен.   Приказ  1305 08.12.20 </t>
  </si>
  <si>
    <t>Договор исполнен  Приказ 73 от 30.01.20</t>
  </si>
  <si>
    <t>С-20/3380 23.12.20</t>
  </si>
  <si>
    <t xml:space="preserve">6-13/28196 24.12.20 - мат. Затр - 183221,20 byn </t>
  </si>
  <si>
    <t>C-20/3448 24.12.20</t>
  </si>
  <si>
    <t xml:space="preserve">6-13/28416 29.12.20 - 169000 eur </t>
  </si>
  <si>
    <t>6-13/28394 29.12.20</t>
  </si>
  <si>
    <t>29.12.20 - 718110,89 byn</t>
  </si>
  <si>
    <t xml:space="preserve">22.07.2020 - 04.01.21 </t>
  </si>
  <si>
    <t>Договор  исполнен .   ПЛАН 2020. Приказ 73 от  30.01.20. 
Согласование Минздравом поставок во 2-3 кв. 2020 г.  От 09.03.20  исх. 16-14/4224.</t>
  </si>
  <si>
    <t>6-13/28393 29.12.20 - 868116 byn</t>
  </si>
  <si>
    <t xml:space="preserve">29/12/20 - 868116 byn </t>
  </si>
  <si>
    <t xml:space="preserve">6-13/27722 17.12.20 - мат. Затр.  239400 byn - аннулировано  </t>
  </si>
  <si>
    <t>6-13/28495 30.12.20 -мат. Затр. - 239400 byn</t>
  </si>
  <si>
    <t>6-13/28391 29.12.20 - 433641,50 byn</t>
  </si>
  <si>
    <t>24/12/20- 433641,50 byn</t>
  </si>
  <si>
    <t>6-13/27786 18.12.20 - аннулировано</t>
  </si>
  <si>
    <t xml:space="preserve">6-13/28494 30.12.20 - 152968,44 eur </t>
  </si>
  <si>
    <t>6-13/28488 30.12.20 - 868116  byn</t>
  </si>
  <si>
    <t>30/12/20 - 868116 byn</t>
  </si>
  <si>
    <t>6-13/28485 30.12.20 - 2849,50 byn</t>
  </si>
  <si>
    <t xml:space="preserve">6-13/28492 30.12.20 - 551300 byn </t>
  </si>
  <si>
    <t xml:space="preserve">6-13/28436 30.12.20- 230769,93 byn </t>
  </si>
  <si>
    <t xml:space="preserve">30.12.2020 - 230769,93 byn </t>
  </si>
  <si>
    <t>6-13/28367 29.12.20 - 137227,96 byn</t>
  </si>
  <si>
    <t>28/12/20 - 137227,96 byn</t>
  </si>
  <si>
    <t xml:space="preserve">6-13/28419 29.12.20 - 99094,05 byn </t>
  </si>
  <si>
    <t>28/12/20 - 99094,05 byn</t>
  </si>
  <si>
    <t>С-21/127-1</t>
  </si>
  <si>
    <t>С-21/127-2</t>
  </si>
  <si>
    <t>С-21/127-3</t>
  </si>
  <si>
    <t>С-21/127-4</t>
  </si>
  <si>
    <t>С-21/127-5</t>
  </si>
  <si>
    <t>С-21/127-6</t>
  </si>
  <si>
    <t>С-21/127-7</t>
  </si>
  <si>
    <t>С-21/127-8</t>
  </si>
  <si>
    <t xml:space="preserve">ООО"МЕДКАРДИОСЕРВИС"  - 278 576,73 бел.руб.,  - 2 шт. </t>
  </si>
  <si>
    <t>Вульшонок</t>
  </si>
  <si>
    <t>С-20/3479 31.12.20</t>
  </si>
  <si>
    <t xml:space="preserve"> UAB «Salutemas»  - 39 866,20 евро - 1 in/</t>
  </si>
  <si>
    <t>С-20/3259 11.12.20</t>
  </si>
  <si>
    <t>C-20/3378 24/12/20</t>
  </si>
  <si>
    <t>С-20/3406 28/12/20</t>
  </si>
  <si>
    <t>C-21/275-1</t>
  </si>
  <si>
    <t>C-21/275-2</t>
  </si>
  <si>
    <t>C-21/275-3</t>
  </si>
  <si>
    <t>C-21/275-4</t>
  </si>
  <si>
    <t>C-21/275-5</t>
  </si>
  <si>
    <t>C-21/275-6</t>
  </si>
  <si>
    <t>C-21/275-7</t>
  </si>
  <si>
    <t>C-21/275-8</t>
  </si>
  <si>
    <t>C-21/275-9</t>
  </si>
  <si>
    <t>C-21/275-10</t>
  </si>
  <si>
    <t>C-21/275-11</t>
  </si>
  <si>
    <t>С-21/242 16/01/2021</t>
  </si>
  <si>
    <t>С-20/3238 09.12.20</t>
  </si>
  <si>
    <t>С-20/3461 04/01/2021</t>
  </si>
  <si>
    <r>
      <rPr>
        <sz val="12"/>
        <rFont val="Times New Roman"/>
        <family val="1"/>
        <charset val="204"/>
      </rPr>
      <t>Поставка товара в течение 60 кал.  Дней с даты открытия аккредитива - до 14.03.21</t>
    </r>
    <r>
      <rPr>
        <sz val="12"/>
        <color rgb="FFFF0000"/>
        <rFont val="Times New Roman"/>
        <family val="1"/>
        <charset val="204"/>
      </rPr>
      <t xml:space="preserve">.  План 2020 п. 4.18. Приказ 73 от  30.01.20. </t>
    </r>
    <r>
      <rPr>
        <b/>
        <sz val="12"/>
        <color rgb="FFFF0000"/>
        <rFont val="Times New Roman"/>
        <family val="1"/>
        <charset val="204"/>
      </rPr>
      <t xml:space="preserve"> Приказ 1305 08.12.20 перенесено в МТ План 2020 п. 4.48</t>
    </r>
  </si>
  <si>
    <r>
      <t xml:space="preserve"> Поставка товара в течение 90 кал. Дней с даты оплаты мат. Затрат - 239400 byn.</t>
    </r>
    <r>
      <rPr>
        <sz val="12"/>
        <color rgb="FFFF0000"/>
        <rFont val="Times New Roman"/>
        <family val="1"/>
        <charset val="204"/>
      </rPr>
      <t xml:space="preserve">  </t>
    </r>
    <r>
      <rPr>
        <b/>
        <sz val="12"/>
        <color rgb="FFFF0000"/>
        <rFont val="Times New Roman"/>
        <family val="1"/>
        <charset val="204"/>
      </rPr>
      <t>Приказ  1305 08.12.20 см. МТ План 2020 п.4.49</t>
    </r>
  </si>
  <si>
    <t>L-21/110 06.01.21</t>
  </si>
  <si>
    <t>6-13/965 20.01.21</t>
  </si>
  <si>
    <t>регулятор подачи увлажненного и подогретого потока кислорода</t>
  </si>
  <si>
    <t>С-21/116 11.01.21</t>
  </si>
  <si>
    <t>С-21/108 12.01.21</t>
  </si>
  <si>
    <t>С-20/3035 23.11.20</t>
  </si>
  <si>
    <t>С-20/3113 27.11.20</t>
  </si>
  <si>
    <t>С-20/3481 06.01.21</t>
  </si>
  <si>
    <t>С-21/362-1</t>
  </si>
  <si>
    <t>С-21/362-2</t>
  </si>
  <si>
    <t>ПРОТОКОЛ 4/1 22.01.21</t>
  </si>
  <si>
    <t xml:space="preserve">НЕТ в ПЛАНЕ </t>
  </si>
  <si>
    <t>Медбиотех, РБ</t>
  </si>
  <si>
    <t>273/20 лот 1</t>
  </si>
  <si>
    <t>332/20</t>
  </si>
  <si>
    <t>ЗлатаМед, РБ</t>
  </si>
  <si>
    <r>
      <rPr>
        <sz val="12"/>
        <color rgb="FFFF0000"/>
        <rFont val="Times New Roman"/>
        <family val="1"/>
        <charset val="204"/>
      </rPr>
      <t>Поставка исполнена .</t>
    </r>
    <r>
      <rPr>
        <b/>
        <sz val="12"/>
        <color rgb="FF00B050"/>
        <rFont val="Times New Roman"/>
        <family val="1"/>
        <charset val="204"/>
      </rPr>
      <t xml:space="preserve"> СМ. ИМН - 11.65 Перенесено в Превентивный фонд Прот 4/1 22.01.21. 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Приказ 357 27.03.20.</t>
    </r>
  </si>
  <si>
    <r>
      <t>Поставка исполнена. .</t>
    </r>
    <r>
      <rPr>
        <b/>
        <sz val="12"/>
        <color rgb="FF00B050"/>
        <rFont val="Times New Roman"/>
        <family val="1"/>
        <charset val="204"/>
      </rPr>
      <t xml:space="preserve"> СМ. ИМН - 11.66 - Перенесено в Превентивный фонд Прот 4/1 22.01.21.</t>
    </r>
    <r>
      <rPr>
        <sz val="12"/>
        <color rgb="FFFF0000"/>
        <rFont val="Times New Roman"/>
        <family val="1"/>
        <charset val="204"/>
      </rPr>
      <t xml:space="preserve"> Приказ 357 27.03.20.</t>
    </r>
  </si>
  <si>
    <r>
      <rPr>
        <sz val="12"/>
        <color rgb="FFFF0000"/>
        <rFont val="Times New Roman"/>
        <family val="1"/>
        <charset val="204"/>
      </rPr>
      <t xml:space="preserve">Поставка исполнена. </t>
    </r>
    <r>
      <rPr>
        <sz val="12"/>
        <rFont val="Times New Roman"/>
        <family val="1"/>
        <charset val="204"/>
      </rPr>
      <t xml:space="preserve"> </t>
    </r>
    <r>
      <rPr>
        <b/>
        <sz val="12"/>
        <color rgb="FF00B050"/>
        <rFont val="Times New Roman"/>
        <family val="1"/>
        <charset val="204"/>
      </rPr>
      <t xml:space="preserve"> СМ. ИМН - 11.32 - Перенесено в Превентивный фонд Прот 4/1 22.01.21.</t>
    </r>
  </si>
  <si>
    <t>13/01/21 3060 usd</t>
  </si>
  <si>
    <t>С-20/3467 29.12.20</t>
  </si>
  <si>
    <t>C-21/284 26.01.21</t>
  </si>
  <si>
    <t>Закупки 2021 за счет централизованных средств МЗ РБ</t>
  </si>
  <si>
    <t>Состояние поцедур закупок</t>
  </si>
  <si>
    <t>015/21-ЗОИ</t>
  </si>
  <si>
    <t>протокол №2/1 от 15.01.2021 п.1
№ 2/2-21</t>
  </si>
  <si>
    <t>Дата объявления
ТЭЗ</t>
  </si>
  <si>
    <t>Договор исполнен. Приказ № 1242 17.10.19. ПЛАН 2020. Приказ 73 от  30.01.20.</t>
  </si>
  <si>
    <r>
      <rPr>
        <b/>
        <sz val="12"/>
        <rFont val="Times New Roman"/>
        <family val="1"/>
        <charset val="204"/>
      </rPr>
      <t>лот4</t>
    </r>
    <r>
      <rPr>
        <sz val="12"/>
        <rFont val="Times New Roman"/>
        <family val="1"/>
        <charset val="204"/>
      </rPr>
      <t xml:space="preserve">
ООО «Селл Диагностик»  - 22 500,00 BYN. - 45 уп. ( 13500 мл. )</t>
    </r>
  </si>
  <si>
    <r>
      <rPr>
        <b/>
        <sz val="12"/>
        <rFont val="Times New Roman"/>
        <family val="1"/>
        <charset val="204"/>
      </rPr>
      <t>лот5</t>
    </r>
    <r>
      <rPr>
        <sz val="12"/>
        <rFont val="Times New Roman"/>
        <family val="1"/>
        <charset val="204"/>
      </rPr>
      <t xml:space="preserve">
 ООО «Селл Диагностик»  -11 180,00 BYN. - 26 уп . ( 13000 мл. )</t>
    </r>
  </si>
  <si>
    <r>
      <rPr>
        <b/>
        <sz val="12"/>
        <rFont val="Times New Roman"/>
        <family val="1"/>
        <charset val="204"/>
      </rPr>
      <t>лот9</t>
    </r>
    <r>
      <rPr>
        <sz val="12"/>
        <rFont val="Times New Roman"/>
        <family val="1"/>
        <charset val="204"/>
      </rPr>
      <t xml:space="preserve">
ООО «Селл Диагностик»  - 7 800,00 BYN. - 26 уп. ( 130 мл. )</t>
    </r>
  </si>
  <si>
    <r>
      <rPr>
        <b/>
        <sz val="12"/>
        <rFont val="Times New Roman"/>
        <family val="1"/>
        <charset val="204"/>
      </rPr>
      <t>лот10</t>
    </r>
    <r>
      <rPr>
        <sz val="12"/>
        <rFont val="Times New Roman"/>
        <family val="1"/>
        <charset val="204"/>
      </rPr>
      <t xml:space="preserve">
ООО «Селл Диагностик»  - 7 920,00 BYN. - 24 уп. ( 24 мл. )
</t>
    </r>
  </si>
  <si>
    <t>С-21/241 03.02.20</t>
  </si>
  <si>
    <t>протокол №1/1 от 15.01.2021 п.1
( 1/2-21)</t>
  </si>
  <si>
    <t>018/21</t>
  </si>
  <si>
    <t>017/21</t>
  </si>
  <si>
    <t xml:space="preserve">протокол №57/1 от 31.07.2020 п.1
( №145/57-20)
протокол №84/1 от 11.12.2020 п.3
( №193/84-20)
</t>
  </si>
  <si>
    <t>Реагенты для выполнения исследований методом ИФА</t>
  </si>
  <si>
    <t>протокол №5/1 от 29.01.2021 п.3
№ 12/5-21</t>
  </si>
  <si>
    <t>059/21-ЗОИ</t>
  </si>
  <si>
    <t>6-13/2496 09.02.21 - 152227,92 byn</t>
  </si>
  <si>
    <t xml:space="preserve">08/02/21 - 152227,92 byn - 2 аппарата </t>
  </si>
  <si>
    <t>Эндовидеолапароскопический комплекс</t>
  </si>
  <si>
    <t>Договор исполнен. Приказ 1305  08.12.20</t>
  </si>
  <si>
    <r>
      <t xml:space="preserve"> Поставка товара в течение 60 кал.  Дней с даты уведомления - 23.04.20.  Товар частично отгружен в лпу. Не поставлен товар  1920 usd. </t>
    </r>
    <r>
      <rPr>
        <sz val="12"/>
        <color rgb="FFFF0000"/>
        <rFont val="Times New Roman"/>
        <family val="1"/>
        <charset val="204"/>
      </rPr>
      <t xml:space="preserve">
Приказ № 1242 17.10.19 ( 1 к-т. ).  Приказ 73 от  30.01.20</t>
    </r>
  </si>
  <si>
    <t xml:space="preserve"> ООО «Лабораторные и весовые системы»   -236 368,00 бел.руб. - 4 ШТ. </t>
  </si>
  <si>
    <t>Аблатирующие катетеры орошаемые бидирекционные с возможностью записи микро-эндограмм с дистального полюса</t>
  </si>
  <si>
    <t>Аппарат ультразвуковой диагностический экспертного класса для исследований в акушерстве, гинекологии, неонатологии</t>
  </si>
  <si>
    <t>протокол №6/1 от 05.02.2021 п.3
№ 16/6-21</t>
  </si>
  <si>
    <t>064/21-ЭА</t>
  </si>
  <si>
    <t>063/21</t>
  </si>
  <si>
    <t>С-20/3178 03.12.20</t>
  </si>
  <si>
    <t>Процессоры речевые производства Med-El Elektromediciniche GmbH</t>
  </si>
  <si>
    <t>протокол №3/1 от 21.01.2021 п.1
№ 3/3-21</t>
  </si>
  <si>
    <t>072/21</t>
  </si>
  <si>
    <t>10.03.2021 - открытие</t>
  </si>
  <si>
    <t>Система кохлеарной имплантации</t>
  </si>
  <si>
    <t>протокол №3/1 от 21.01.2021 п.1
№ 4/3-21</t>
  </si>
  <si>
    <t>073/21</t>
  </si>
  <si>
    <t>протокол №3/1 от 21.01.2021 п.1
№ 5/3-21</t>
  </si>
  <si>
    <t>074/21</t>
  </si>
  <si>
    <t>протокол №3/1 от 21.01.2021 п.1
№ 6/3-21</t>
  </si>
  <si>
    <t>075/21</t>
  </si>
  <si>
    <t>протокол №3/1 от 21.01.2021 п.1
№ 7/3-21</t>
  </si>
  <si>
    <t>076/21</t>
  </si>
  <si>
    <t>Аппараты слуховые цифровые имплантируемые костной проводимости</t>
  </si>
  <si>
    <t>протокол №3/1 от 21.01.2021 п.1
№ 8/3-21</t>
  </si>
  <si>
    <t>077/21</t>
  </si>
  <si>
    <t>078/21
лот1</t>
  </si>
  <si>
    <t>078/21
лот2</t>
  </si>
  <si>
    <t>Аппараты слуховые цифровые заушного типа для протезирования лиц льготной категории с тяжелой потерей слуха</t>
  </si>
  <si>
    <t>протокол №3/1 от 21.01.2021 п.1
№ 9/3-21</t>
  </si>
  <si>
    <t>протокол №5/1 от 29.01.2021 п.2
№ 11/5-21</t>
  </si>
  <si>
    <t xml:space="preserve">082/21
</t>
  </si>
  <si>
    <t>6-13/2819 12.02.2021 - 2040 usd</t>
  </si>
  <si>
    <r>
      <t xml:space="preserve">03.02.2021 - открытие - 1уч; 24.02.2021 - рассмотрение ЭЗ
</t>
    </r>
    <r>
      <rPr>
        <b/>
        <sz val="12"/>
        <color rgb="FFFF0000"/>
        <rFont val="Times New Roman"/>
        <family val="1"/>
        <charset val="204"/>
      </rPr>
      <t>ВНЕСЕНО В ПЛАН 2021</t>
    </r>
  </si>
  <si>
    <r>
      <t xml:space="preserve">03.03.2021 - открытие
</t>
    </r>
    <r>
      <rPr>
        <b/>
        <sz val="12"/>
        <color rgb="FFFF0000"/>
        <rFont val="Times New Roman"/>
        <family val="1"/>
        <charset val="204"/>
      </rPr>
      <t>ВНЕСЕНО В ПЛАН 2021</t>
    </r>
  </si>
  <si>
    <r>
      <t xml:space="preserve">10.03.2021 - открытие
</t>
    </r>
    <r>
      <rPr>
        <b/>
        <sz val="12"/>
        <color rgb="FFFF0000"/>
        <rFont val="Times New Roman"/>
        <family val="1"/>
        <charset val="204"/>
      </rPr>
      <t>ВНЕСЕНО В ПЛАН 2021</t>
    </r>
  </si>
  <si>
    <t>17.02.2021 - открытие - 1уч; 03.03.2021 - рассмотрение ЭЗ</t>
  </si>
  <si>
    <t>С-21/482 12.02.21</t>
  </si>
  <si>
    <t>С-21/476 12.02.21</t>
  </si>
  <si>
    <t>С-21/484 12.02.21</t>
  </si>
  <si>
    <r>
      <rPr>
        <strike/>
        <sz val="12"/>
        <rFont val="Times New Roman"/>
        <family val="1"/>
        <charset val="204"/>
      </rPr>
      <t>215 320,83</t>
    </r>
    <r>
      <rPr>
        <sz val="12"/>
        <rFont val="Times New Roman"/>
        <family val="1"/>
        <charset val="204"/>
      </rPr>
      <t xml:space="preserve">
236 852,91</t>
    </r>
  </si>
  <si>
    <t xml:space="preserve">1 844,56
</t>
  </si>
  <si>
    <t>С-20/3473 06.01.21</t>
  </si>
  <si>
    <t>С-20/3103 01.12.20</t>
  </si>
  <si>
    <t>С-21/492  16.02.2021</t>
  </si>
  <si>
    <t>С-21/574-1</t>
  </si>
  <si>
    <t xml:space="preserve"> Договор в процессе подготовки. Поставка товара в течение 60 кал. Дней с даты уведомления. </t>
  </si>
  <si>
    <t>С-21/574-2</t>
  </si>
  <si>
    <r>
      <rPr>
        <strike/>
        <sz val="12"/>
        <rFont val="Times New Roman"/>
        <family val="1"/>
        <charset val="204"/>
      </rPr>
      <t xml:space="preserve">1281/20
лот4
</t>
    </r>
    <r>
      <rPr>
        <b/>
        <sz val="12"/>
        <rFont val="Times New Roman"/>
        <family val="1"/>
        <charset val="204"/>
      </rPr>
      <t xml:space="preserve">
109/21</t>
    </r>
  </si>
  <si>
    <t>РеаЛаб, РБ - 1 шт.</t>
  </si>
  <si>
    <t xml:space="preserve">УП «СТРЕВА-МЕД» - 2 662,00 BYN. - 2 шт. </t>
  </si>
  <si>
    <t>6-13/3370 19/02/21 - 2314,82 byn</t>
  </si>
  <si>
    <t>24/12/20 - 2314,82 byn - 1 шт.</t>
  </si>
  <si>
    <t>24/02/21 - 474086,82 byn</t>
  </si>
  <si>
    <t>24.02.21 - 26884,56 byn</t>
  </si>
  <si>
    <t>протокол №11/1 от 23.02.2021 п.1
( №22/11-21)</t>
  </si>
  <si>
    <t>протокол №11/1 от 23.02.2021 п.1
( №23/11-21)</t>
  </si>
  <si>
    <t>143/21</t>
  </si>
  <si>
    <t>С-20/3451 28/01/21</t>
  </si>
  <si>
    <t>С-20/3074 24/11/20</t>
  </si>
  <si>
    <r>
      <t xml:space="preserve">Поставка товара в течение 60 кал.  Дней с даты уведомления.  </t>
    </r>
    <r>
      <rPr>
        <sz val="14"/>
        <color rgb="FFFF0000"/>
        <rFont val="Times New Roman"/>
        <family val="1"/>
        <charset val="204"/>
      </rPr>
      <t>ПЛАН 2021-уточн</t>
    </r>
  </si>
  <si>
    <r>
      <rPr>
        <sz val="14"/>
        <rFont val="Times New Roman"/>
        <family val="1"/>
        <charset val="204"/>
      </rPr>
      <t>Поставка товара в течение 60 кал.  Дней с даты уведомления- до 29.12.20 ( до 13.02.21 )</t>
    </r>
    <r>
      <rPr>
        <sz val="14"/>
        <color rgb="FFFF0000"/>
        <rFont val="Times New Roman"/>
        <family val="1"/>
        <charset val="204"/>
      </rPr>
      <t>.   Приказ 73 от  30.01.20. ПЛАН 2021</t>
    </r>
  </si>
  <si>
    <r>
      <rPr>
        <sz val="14"/>
        <color rgb="FFFF0000"/>
        <rFont val="Times New Roman"/>
        <family val="1"/>
        <charset val="204"/>
      </rPr>
      <t>Договор исполнен</t>
    </r>
    <r>
      <rPr>
        <sz val="14"/>
        <rFont val="Times New Roman"/>
        <family val="1"/>
        <charset val="204"/>
      </rPr>
      <t xml:space="preserve">.  </t>
    </r>
    <r>
      <rPr>
        <sz val="14"/>
        <color rgb="FFFF0000"/>
        <rFont val="Times New Roman"/>
        <family val="1"/>
        <charset val="204"/>
      </rPr>
      <t xml:space="preserve">ПЛАН 2020. Приказ 73 от 30.01.20. Приказ 357 27.03.20. ( СМ. поз 4.36 План 2020 ). </t>
    </r>
  </si>
  <si>
    <r>
      <t xml:space="preserve"> Поставка товара в течение 60 кал.  Дней с даты уведомления.</t>
    </r>
    <r>
      <rPr>
        <sz val="14"/>
        <color rgb="FFFF0000"/>
        <rFont val="Times New Roman"/>
        <family val="1"/>
        <charset val="204"/>
      </rPr>
      <t xml:space="preserve"> ПЛАН 2021-уточн</t>
    </r>
  </si>
  <si>
    <r>
      <t xml:space="preserve"> Поставка товара в течение 60 кал.  Дней с даты уведомления. </t>
    </r>
    <r>
      <rPr>
        <sz val="14"/>
        <color rgb="FFFF0000"/>
        <rFont val="Times New Roman"/>
        <family val="1"/>
        <charset val="204"/>
      </rPr>
      <t>ПЛАН 2021</t>
    </r>
  </si>
  <si>
    <r>
      <t xml:space="preserve"> Поставка товара в течение 60 кал.  Дней с даты уведомления. </t>
    </r>
    <r>
      <rPr>
        <sz val="14"/>
        <color rgb="FFFF0000"/>
        <rFont val="Times New Roman"/>
        <family val="1"/>
        <charset val="204"/>
      </rPr>
      <t>ПЛАН 2021-уточн</t>
    </r>
  </si>
  <si>
    <r>
      <t xml:space="preserve">Поставка товара в течение 60 кал.  Дней с даты уведомления. - до 22.02.21.  Товар частично готов к отгрузке в ЛПУ.   </t>
    </r>
    <r>
      <rPr>
        <sz val="14"/>
        <color rgb="FFFF0000"/>
        <rFont val="Times New Roman"/>
        <family val="1"/>
        <charset val="204"/>
      </rPr>
      <t>ПЛАН 2021</t>
    </r>
  </si>
  <si>
    <r>
      <t xml:space="preserve">Поставка товара в течение 60 кал.  Дней с даты уведомления - 08.02.2021 (67995 byn ) .  Товар  -  643829,00 byn отгружен в ЛПУ.. Ждем поставку на сумму  135990 byn ( 1000 шт. ).   </t>
    </r>
    <r>
      <rPr>
        <sz val="14"/>
        <color rgb="FFFF0000"/>
        <rFont val="Times New Roman"/>
        <family val="1"/>
        <charset val="204"/>
      </rPr>
      <t xml:space="preserve"> Согласование Минздрава от 24.01.20 № 16-15/1379.</t>
    </r>
    <r>
      <rPr>
        <sz val="14"/>
        <color indexed="8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Приказ № 1242 17.10.19. Приказ 357 27.03.20. ПЛАН 2021</t>
    </r>
  </si>
  <si>
    <r>
      <t xml:space="preserve">Поставка товара в течение 60 кал.  Дней с даты уведомления - до 07.02.21 ( до 31.12.20 - со слов Поставщика  463850 byn ). Товар 151913,29 byn частично готов к отгрузке в ЛПУ.    </t>
    </r>
    <r>
      <rPr>
        <sz val="14"/>
        <color rgb="FFFF0000"/>
        <rFont val="Times New Roman"/>
        <family val="1"/>
        <charset val="204"/>
      </rPr>
      <t>Приказ  1305 08.12.20</t>
    </r>
    <r>
      <rPr>
        <sz val="14"/>
        <rFont val="Times New Roman"/>
        <family val="1"/>
        <charset val="204"/>
      </rPr>
      <t>.</t>
    </r>
    <r>
      <rPr>
        <sz val="14"/>
        <color rgb="FFFF0000"/>
        <rFont val="Times New Roman"/>
        <family val="1"/>
        <charset val="204"/>
      </rPr>
      <t xml:space="preserve"> ПЛАН 2021</t>
    </r>
  </si>
  <si>
    <r>
      <rPr>
        <sz val="14"/>
        <rFont val="Times New Roman"/>
        <family val="1"/>
        <charset val="204"/>
      </rPr>
      <t xml:space="preserve"> Поставка товара в течение 90 кал.  Дней с даты открытия аккредитива - до 30.03.21 ( 1434275,05 eur ) , до  10.05.21 - 35724,95 eur . </t>
    </r>
    <r>
      <rPr>
        <sz val="14"/>
        <color rgb="FFFF0000"/>
        <rFont val="Times New Roman"/>
        <family val="1"/>
        <charset val="204"/>
      </rPr>
      <t xml:space="preserve">  Приказ 357 27.03.20. ПЛАН 2021</t>
    </r>
  </si>
  <si>
    <r>
      <rPr>
        <sz val="14"/>
        <rFont val="Times New Roman"/>
        <family val="1"/>
        <charset val="204"/>
      </rPr>
      <t xml:space="preserve"> Поставка товара в течение 60 кал. Дней с даты уведомления - до 31.12.20.  Товар частично отгружен в ЛПУ. Просрочка.  </t>
    </r>
    <r>
      <rPr>
        <sz val="14"/>
        <color rgb="FFFF0000"/>
        <rFont val="Times New Roman"/>
        <family val="1"/>
        <charset val="204"/>
      </rPr>
      <t>Приказ 984 25.09.20. ПЛАН 2021</t>
    </r>
  </si>
  <si>
    <r>
      <t xml:space="preserve"> Поставка товара в течение 60 кал. Дней с даты уведомления.</t>
    </r>
    <r>
      <rPr>
        <sz val="14"/>
        <color rgb="FFFF0000"/>
        <rFont val="Times New Roman"/>
        <family val="1"/>
        <charset val="204"/>
      </rPr>
      <t xml:space="preserve"> ПЛАН 2021</t>
    </r>
  </si>
  <si>
    <r>
      <t xml:space="preserve"> Поставка товара в течение 60 кал. Дней с даты уведомления. </t>
    </r>
    <r>
      <rPr>
        <sz val="14"/>
        <color rgb="FFFF0000"/>
        <rFont val="Times New Roman"/>
        <family val="1"/>
        <charset val="204"/>
      </rPr>
      <t>ПЛАН 2021</t>
    </r>
  </si>
  <si>
    <r>
      <t xml:space="preserve">Поставка товара в течение 60 кал. Дней с даты открытия аккредитива - до 12.03.21 ( 299486,65 eur ). </t>
    </r>
    <r>
      <rPr>
        <sz val="14"/>
        <color rgb="FFFF0000"/>
        <rFont val="Times New Roman"/>
        <family val="1"/>
        <charset val="204"/>
      </rPr>
      <t>ПЛАН 2021</t>
    </r>
  </si>
  <si>
    <r>
      <t xml:space="preserve"> Поставка товара в течение 60 кал.  Дней с даты уведомления. </t>
    </r>
    <r>
      <rPr>
        <sz val="14"/>
        <color rgb="FFFF0000"/>
        <rFont val="Times New Roman"/>
        <family val="1"/>
        <charset val="204"/>
      </rPr>
      <t xml:space="preserve"> ПЛАН 2021</t>
    </r>
  </si>
  <si>
    <r>
      <t xml:space="preserve"> Поставка товара в течение 60 кал.  Дней с даты оплаты мат. Затрат - 357427,35 BYN - до 26.02.21. Товар готов к отгузке  в ЛПУ.</t>
    </r>
    <r>
      <rPr>
        <sz val="14"/>
        <color rgb="FFFF0000"/>
        <rFont val="Times New Roman"/>
        <family val="1"/>
        <charset val="204"/>
      </rPr>
      <t>План 2021-уточн</t>
    </r>
  </si>
  <si>
    <r>
      <t xml:space="preserve"> Поставка товара в течение 60 кал.  Дней с даты оплаты мат. Затрат - 23882,65 BYN - до 26.02.21. Товар готов к отгузке  в ЛПУ.</t>
    </r>
    <r>
      <rPr>
        <sz val="14"/>
        <color rgb="FFFF0000"/>
        <rFont val="Times New Roman"/>
        <family val="1"/>
        <charset val="204"/>
      </rPr>
      <t>План 2021-уточн</t>
    </r>
  </si>
  <si>
    <r>
      <t xml:space="preserve"> Поставка товаар в течение 60 кал. Дней с даты уведомления.  </t>
    </r>
    <r>
      <rPr>
        <sz val="14"/>
        <color rgb="FFFF0000"/>
        <rFont val="Times New Roman"/>
        <family val="1"/>
        <charset val="204"/>
      </rPr>
      <t>ПЛАН 2021</t>
    </r>
  </si>
  <si>
    <r>
      <t xml:space="preserve"> Поставка товара в течение 90 кал.  Дней с даты оплаты мат. Затрат - 645109,26 byn - до 03.03.21. </t>
    </r>
    <r>
      <rPr>
        <sz val="14"/>
        <color rgb="FFFF0000"/>
        <rFont val="Times New Roman"/>
        <family val="1"/>
        <charset val="204"/>
      </rPr>
      <t xml:space="preserve">ПЛАН 2021 </t>
    </r>
  </si>
  <si>
    <r>
      <t xml:space="preserve"> Поставка товара в течение 90 кал.  Дней с даты оплаты мат. Затрат - 107518,21 byn - до 15.03.21. </t>
    </r>
    <r>
      <rPr>
        <sz val="14"/>
        <color rgb="FFFF0000"/>
        <rFont val="Times New Roman"/>
        <family val="1"/>
        <charset val="204"/>
      </rPr>
      <t xml:space="preserve">ПЛАН 2021  </t>
    </r>
  </si>
  <si>
    <r>
      <t xml:space="preserve">Поставка товара в течение 90 кал. Дней с даты оплаты мат. Затрат - 1581666,96 byn - до 03.03.21/ </t>
    </r>
    <r>
      <rPr>
        <sz val="14"/>
        <color rgb="FFFF0000"/>
        <rFont val="Times New Roman"/>
        <family val="1"/>
        <charset val="204"/>
      </rPr>
      <t xml:space="preserve">ПЛАН 2021 </t>
    </r>
  </si>
  <si>
    <r>
      <t xml:space="preserve"> Поставка товара в течение 90 кал. Дней с даты оплаты мат. Затрат - 263 611,16 byn - до 15.03.21/</t>
    </r>
    <r>
      <rPr>
        <sz val="14"/>
        <color rgb="FFFF0000"/>
        <rFont val="Times New Roman"/>
        <family val="1"/>
        <charset val="204"/>
      </rPr>
      <t xml:space="preserve">ПЛАН 2021  </t>
    </r>
  </si>
  <si>
    <r>
      <rPr>
        <sz val="14"/>
        <rFont val="Times New Roman"/>
        <family val="1"/>
        <charset val="204"/>
      </rPr>
      <t xml:space="preserve"> Поставка товара в течение 60  Дней с даты открытия аккредитива.</t>
    </r>
    <r>
      <rPr>
        <sz val="14"/>
        <color rgb="FFFF0000"/>
        <rFont val="Times New Roman"/>
        <family val="1"/>
        <charset val="204"/>
      </rPr>
      <t xml:space="preserve"> Документы возвращены в КО 04.05.20 .</t>
    </r>
    <r>
      <rPr>
        <sz val="14"/>
        <rFont val="Times New Roman"/>
        <family val="1"/>
        <charset val="204"/>
      </rPr>
      <t xml:space="preserve">
</t>
    </r>
    <r>
      <rPr>
        <sz val="14"/>
        <color rgb="FFFF0000"/>
        <rFont val="Times New Roman"/>
        <family val="1"/>
        <charset val="204"/>
      </rPr>
      <t xml:space="preserve"> Приказ 73 от  30.01.20. Конкурс закрыт. Контракт растогнут. </t>
    </r>
  </si>
  <si>
    <r>
      <t xml:space="preserve">Поставка товара в течение 60 кал.  Дней с даты открытия аккредитива. </t>
    </r>
    <r>
      <rPr>
        <b/>
        <sz val="14"/>
        <rFont val="Times New Roman"/>
        <family val="1"/>
        <charset val="204"/>
      </rPr>
      <t>( ЖАЛОБА )</t>
    </r>
    <r>
      <rPr>
        <sz val="14"/>
        <rFont val="Times New Roman"/>
        <family val="1"/>
        <charset val="204"/>
      </rPr>
      <t xml:space="preserve">. </t>
    </r>
    <r>
      <rPr>
        <i/>
        <sz val="14"/>
        <rFont val="Times New Roman"/>
        <family val="1"/>
        <charset val="204"/>
      </rPr>
      <t xml:space="preserve">Контракт будет работать. </t>
    </r>
  </si>
  <si>
    <r>
      <t xml:space="preserve">
  </t>
    </r>
    <r>
      <rPr>
        <sz val="14"/>
        <color rgb="FFFF0000"/>
        <rFont val="Times New Roman"/>
        <family val="1"/>
        <charset val="204"/>
      </rPr>
      <t xml:space="preserve"> Приказ № 1242 17.10.19.  Приказ 357 27.03.20.  см. Приказ 572 27.05.20 ( доплата ), п. 4.38</t>
    </r>
  </si>
  <si>
    <r>
      <t xml:space="preserve"> Поставка товара в течение 60 кал.  Дней с даты открытия аккредитива - до 23.11.20 ( 188106,90 eur ). Отказ от поставки 12690,40 eur /  </t>
    </r>
    <r>
      <rPr>
        <sz val="14"/>
        <color rgb="FFFF0000"/>
        <rFont val="Times New Roman"/>
        <family val="1"/>
        <charset val="204"/>
      </rPr>
      <t>Приказ 856 19.09.20</t>
    </r>
    <r>
      <rPr>
        <sz val="14"/>
        <color indexed="8"/>
        <rFont val="Times New Roman"/>
        <family val="1"/>
        <charset val="204"/>
      </rPr>
      <t xml:space="preserve">/  </t>
    </r>
    <r>
      <rPr>
        <sz val="14"/>
        <color rgb="FFFF0000"/>
        <rFont val="Times New Roman"/>
        <family val="1"/>
        <charset val="204"/>
      </rPr>
      <t xml:space="preserve">Контракт исполнен. </t>
    </r>
  </si>
  <si>
    <r>
      <rPr>
        <sz val="14"/>
        <rFont val="Times New Roman"/>
        <family val="1"/>
        <charset val="204"/>
      </rPr>
      <t xml:space="preserve"> Поставка товара в течение 60 кал  дней с даты уведомления - до 20.07.20. Товар частично -  отгружен в ЛПУ.     </t>
    </r>
    <r>
      <rPr>
        <sz val="14"/>
        <color rgb="FFFF0000"/>
        <rFont val="Times New Roman"/>
        <family val="1"/>
        <charset val="204"/>
      </rPr>
      <t>Приказ 73 от  30.01.20.Приказ МЗ РБ  №984 от 25.09.2020. Исключены эти закупки из Подпрограммы 7 "Обеспечение функционирования системы здравоохранения Республики Беларусь" п.4.15. и вкючены в новую позицию 2.18. ПЛАН 2021</t>
    </r>
  </si>
  <si>
    <r>
      <rPr>
        <sz val="14"/>
        <rFont val="Times New Roman"/>
        <family val="1"/>
        <charset val="204"/>
      </rPr>
      <t xml:space="preserve">Поставка товара в течение 150 кал.  Дней с даты открытия аккредитива - до 10.06.21 ( 924906,32 eur ), до 09.07.21 - 22 243,68 eur.  </t>
    </r>
    <r>
      <rPr>
        <sz val="14"/>
        <color rgb="FFFF0000"/>
        <rFont val="Times New Roman"/>
        <family val="1"/>
        <charset val="204"/>
      </rPr>
      <t>Приказ 572 27.05.20. Приказ 1305 08.12.20. ПЛАН 2021</t>
    </r>
  </si>
  <si>
    <r>
      <t xml:space="preserve">Поставка товара в течение 150 кал.  Дней с даты открытия аккредитива. </t>
    </r>
    <r>
      <rPr>
        <sz val="14"/>
        <color rgb="FFFF0000"/>
        <rFont val="Times New Roman"/>
        <family val="1"/>
        <charset val="204"/>
      </rPr>
      <t>ПЛАН 2021-уточн</t>
    </r>
  </si>
  <si>
    <r>
      <t xml:space="preserve"> Поставка товара в течение 90 кал.  Дней с даты открытия аккредитива. </t>
    </r>
    <r>
      <rPr>
        <sz val="14"/>
        <color rgb="FFFF0000"/>
        <rFont val="Times New Roman"/>
        <family val="1"/>
        <charset val="204"/>
      </rPr>
      <t>ПЛАН 2021-уточн</t>
    </r>
  </si>
  <si>
    <r>
      <t xml:space="preserve">Поставка товара в течение 60 кал.  Дней с даты уведомления. </t>
    </r>
    <r>
      <rPr>
        <sz val="14"/>
        <color rgb="FFFF0000"/>
        <rFont val="Times New Roman"/>
        <family val="1"/>
        <charset val="204"/>
      </rPr>
      <t xml:space="preserve"> ПЛАН 2021-уточн</t>
    </r>
  </si>
  <si>
    <r>
      <rPr>
        <sz val="14"/>
        <color theme="1"/>
        <rFont val="Times New Roman"/>
        <family val="1"/>
        <charset val="204"/>
      </rPr>
      <t>. Поставка товара в течение 90 кал.  Дней с даты оплаты мат. Затрат - 183221,20 byn - до 11.04.21.</t>
    </r>
    <r>
      <rPr>
        <sz val="14"/>
        <color rgb="FFFF0000"/>
        <rFont val="Times New Roman"/>
        <family val="1"/>
        <charset val="204"/>
      </rPr>
      <t xml:space="preserve"> Приказ 357 27.03.20 (</t>
    </r>
    <r>
      <rPr>
        <sz val="14"/>
        <color rgb="FF00B050"/>
        <rFont val="Times New Roman"/>
        <family val="1"/>
        <charset val="204"/>
      </rPr>
      <t xml:space="preserve"> см. приказ 73 п. 4.2 ) Повтор</t>
    </r>
    <r>
      <rPr>
        <sz val="14"/>
        <color rgb="FFFF0000"/>
        <rFont val="Times New Roman"/>
        <family val="1"/>
        <charset val="204"/>
      </rPr>
      <t>. ПЛАН 2021</t>
    </r>
  </si>
  <si>
    <r>
      <t xml:space="preserve">Поставка товара в течение 90 кал.  Дней с даты уведомления - до 20.05.20 </t>
    </r>
    <r>
      <rPr>
        <b/>
        <sz val="14"/>
        <color rgb="FFFF0000"/>
        <rFont val="Times New Roman"/>
        <family val="1"/>
        <charset val="204"/>
      </rPr>
      <t xml:space="preserve">. </t>
    </r>
    <r>
      <rPr>
        <sz val="14"/>
        <rFont val="Times New Roman"/>
        <family val="1"/>
        <charset val="204"/>
      </rPr>
      <t xml:space="preserve">Направлено письмо в Минздрав касательно невозможности поставки товара Поставщиком  исх. № 6-12/9810 15.05.20  ( письмо направлено в МЗ РБ 18.05.20 ). </t>
    </r>
    <r>
      <rPr>
        <b/>
        <sz val="14"/>
        <color rgb="FFFF0000"/>
        <rFont val="Times New Roman"/>
        <family val="1"/>
        <charset val="204"/>
      </rPr>
      <t xml:space="preserve">ОТКАЗ Поставщика от Поставки.   </t>
    </r>
    <r>
      <rPr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ПЛАН 2020. Приказ 73 от  30.01.20.</t>
    </r>
  </si>
  <si>
    <r>
      <t xml:space="preserve"> Поставка товар в течение 60 кал. Дней с даты уведомления - до 26.04.20. Аппараты 2 шт.  - отгружены  в ЛПУ.  </t>
    </r>
    <r>
      <rPr>
        <b/>
        <sz val="14"/>
        <color rgb="FF000000"/>
        <rFont val="Times New Roman"/>
        <family val="1"/>
        <charset val="204"/>
      </rPr>
      <t xml:space="preserve">ОТКАЗ от поставки Поставщика ОТ 26.05.20 ИСХ.   20/05-110.   </t>
    </r>
    <r>
      <rPr>
        <sz val="14"/>
        <color indexed="8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Уведомление дано по распоряжению Зайцева М.В. Приказ 572 27.05.20.</t>
    </r>
  </si>
  <si>
    <r>
      <t>Поставка товара в течение 60 кал.  Дней с даты уведомления - до 11.06.20.Товар  отгружен в ЛПУ.  Направлено письмо на оплату в Минздрав.  
.</t>
    </r>
    <r>
      <rPr>
        <sz val="14"/>
        <color rgb="FFFF0000"/>
        <rFont val="Times New Roman"/>
        <family val="1"/>
        <charset val="204"/>
      </rPr>
      <t>ПЛАН 2020. Приказ 73 от  30.01.20.  
Согласование Минздравом поставок во 2-3 кв. 2020 г.  От 09.03.20  исх. 16-14/4224.</t>
    </r>
    <r>
      <rPr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ПЛАН 2021</t>
    </r>
  </si>
  <si>
    <r>
      <rPr>
        <sz val="14"/>
        <rFont val="Times New Roman"/>
        <family val="1"/>
        <charset val="204"/>
      </rPr>
      <t>Поставка товара в течение 60 кал.  Дней с даты уведомления - до 19.04.21.</t>
    </r>
    <r>
      <rPr>
        <sz val="14"/>
        <color rgb="FFFF0000"/>
        <rFont val="Times New Roman"/>
        <family val="1"/>
        <charset val="204"/>
      </rPr>
      <t xml:space="preserve">   Приказ 73 от  30.01.20. ПЛАН 2021-уточн</t>
    </r>
  </si>
  <si>
    <r>
      <t xml:space="preserve">. </t>
    </r>
    <r>
      <rPr>
        <sz val="14"/>
        <color rgb="FFCC00FF"/>
        <rFont val="Times New Roman"/>
        <family val="1"/>
        <charset val="204"/>
      </rPr>
      <t xml:space="preserve">Контракт исполнен. </t>
    </r>
    <r>
      <rPr>
        <sz val="14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Приказ № 1482 12.12.19 ( перенесено в МТ п. 4.46 ). ПЛАН 2020. Приказ 73 от  30.01.20</t>
    </r>
  </si>
  <si>
    <r>
      <t xml:space="preserve">Поставка товара в течение 60 кал.  Дней с даты уведомления - до 19.10.20 ( 462964 byn  ) .  Товар отгружен в ЛПУ. ( 3 шт отгружено в РНПЦ"Мать и дитя")  </t>
    </r>
    <r>
      <rPr>
        <b/>
        <sz val="14"/>
        <color theme="1"/>
        <rFont val="Times New Roman"/>
        <family val="1"/>
        <charset val="204"/>
      </rPr>
      <t xml:space="preserve">Истек срок действия договора.  </t>
    </r>
    <r>
      <rPr>
        <sz val="14"/>
        <rFont val="Times New Roman"/>
        <family val="1"/>
        <charset val="204"/>
      </rPr>
      <t xml:space="preserve">   </t>
    </r>
    <r>
      <rPr>
        <sz val="14"/>
        <color rgb="FFFF0000"/>
        <rFont val="Times New Roman"/>
        <family val="1"/>
        <charset val="204"/>
      </rPr>
      <t>ПЛАН 2020. Приказ 73 от  30.01.20</t>
    </r>
  </si>
  <si>
    <r>
      <t xml:space="preserve">Договор исполнен.    </t>
    </r>
    <r>
      <rPr>
        <b/>
        <sz val="14"/>
        <color rgb="FFFF0000"/>
        <rFont val="Times New Roman"/>
        <family val="1"/>
        <charset val="204"/>
      </rPr>
      <t>Приказ 357 27.03.20</t>
    </r>
  </si>
  <si>
    <r>
      <rPr>
        <sz val="14"/>
        <rFont val="Times New Roman"/>
        <family val="1"/>
        <charset val="204"/>
      </rPr>
      <t xml:space="preserve"> Поставка товара в течение 60 кал  дней с даты уведомления - до 20.07.20. Товар частично - 341600 eur отгружен в ЛПУ.   Очередная поставка товара на  склад 47000 eur - отгружена в ЛПУ. Направлено письмо на оплату в Минздрав.   .  </t>
    </r>
    <r>
      <rPr>
        <sz val="14"/>
        <color rgb="FFFF0000"/>
        <rFont val="Times New Roman"/>
        <family val="1"/>
        <charset val="204"/>
      </rPr>
      <t xml:space="preserve">Приказ 73 от  30.01.20.Приказ МЗ РБ  №984 от 25.09.2020. Исключены эти закупки из Подпрограммы 7 "Обеспечение функционирования системы здравоохранения Республики Беларусь" п.4.15. и </t>
    </r>
    <r>
      <rPr>
        <b/>
        <sz val="14"/>
        <color rgb="FFFF0000"/>
        <rFont val="Times New Roman"/>
        <family val="1"/>
        <charset val="204"/>
      </rPr>
      <t>вкючены в новую позицию 2.18.</t>
    </r>
  </si>
  <si>
    <r>
      <t xml:space="preserve"> Поставка товара в течение 60 кал  дней с даты уведомления - до 24.10.20. </t>
    </r>
    <r>
      <rPr>
        <sz val="14"/>
        <color rgb="FFFF0000"/>
        <rFont val="Times New Roman"/>
        <family val="1"/>
        <charset val="204"/>
      </rPr>
      <t xml:space="preserve"> Приказ 73 от  30.01.20. Приказ МЗ РБ  №984 от 25.09.2020. Исключены эти закупки из Подпрограммы 7 "Обеспечение функционирования системы здравоохранения Республики Беларусь" п.4.15. и вкючены в новую позицию 2.18.</t>
    </r>
  </si>
  <si>
    <r>
      <t>Договор исполнен</t>
    </r>
    <r>
      <rPr>
        <b/>
        <sz val="14"/>
        <color rgb="FFFF0000"/>
        <rFont val="Times New Roman"/>
        <family val="1"/>
        <charset val="204"/>
      </rPr>
      <t xml:space="preserve">.  </t>
    </r>
    <r>
      <rPr>
        <sz val="14"/>
        <color rgb="FFFF0000"/>
        <rFont val="Times New Roman"/>
        <family val="1"/>
        <charset val="204"/>
      </rPr>
      <t xml:space="preserve"> Приказ 73 от  30.01.20. Приказ 688  от 01.07.20.</t>
    </r>
  </si>
  <si>
    <r>
      <rPr>
        <sz val="14"/>
        <color rgb="FFFF0000"/>
        <rFont val="Times New Roman"/>
        <family val="1"/>
        <charset val="204"/>
      </rPr>
      <t xml:space="preserve">Договор исполнен.  </t>
    </r>
    <r>
      <rPr>
        <b/>
        <sz val="14"/>
        <color rgb="FFFF0000"/>
        <rFont val="Times New Roman"/>
        <family val="1"/>
        <charset val="204"/>
      </rPr>
      <t>Перенесено в МТ Приказ № № 776 от 21.06.19.    Приказ № 1242 17.10.19. Приказ 73 от 30.01.20.</t>
    </r>
  </si>
  <si>
    <r>
      <rPr>
        <sz val="14"/>
        <color rgb="FFFF0000"/>
        <rFont val="Times New Roman"/>
        <family val="1"/>
        <charset val="204"/>
      </rPr>
      <t xml:space="preserve">Договор исполнен. </t>
    </r>
    <r>
      <rPr>
        <b/>
        <sz val="14"/>
        <color rgb="FFFF0000"/>
        <rFont val="Times New Roman"/>
        <family val="1"/>
        <charset val="204"/>
      </rPr>
      <t>Перенесено в МТ Приказ № № 776 от 21.06.19.    Приказ № 1242 17.10.19. Приказ 73 от 30.01.20</t>
    </r>
  </si>
  <si>
    <r>
      <t xml:space="preserve"> Поставка товара в течение 60 кал. Дней с даты оплаты мат. Затрат - 140 287.30 byn - до 14.03.21. </t>
    </r>
    <r>
      <rPr>
        <sz val="14"/>
        <color rgb="FFFF0000"/>
        <rFont val="Times New Roman"/>
        <family val="1"/>
        <charset val="204"/>
      </rPr>
      <t xml:space="preserve">ПЛАН 2021-уточн </t>
    </r>
  </si>
  <si>
    <r>
      <rPr>
        <sz val="14"/>
        <color rgb="FFFF0000"/>
        <rFont val="Times New Roman"/>
        <family val="1"/>
        <charset val="204"/>
      </rPr>
      <t>Договор исполнен</t>
    </r>
    <r>
      <rPr>
        <sz val="14"/>
        <rFont val="Times New Roman"/>
        <family val="1"/>
        <charset val="204"/>
      </rPr>
      <t xml:space="preserve">
</t>
    </r>
    <r>
      <rPr>
        <sz val="14"/>
        <color rgb="FFFF0000"/>
        <rFont val="Times New Roman"/>
        <family val="1"/>
        <charset val="204"/>
      </rPr>
      <t xml:space="preserve"> Приказ 357 27.03.20</t>
    </r>
  </si>
  <si>
    <r>
      <t>Договор исполнен.</t>
    </r>
    <r>
      <rPr>
        <sz val="14"/>
        <rFont val="Times New Roman"/>
        <family val="1"/>
        <charset val="204"/>
      </rPr>
      <t xml:space="preserve">.  </t>
    </r>
    <r>
      <rPr>
        <sz val="14"/>
        <color rgb="FFFF0000"/>
        <rFont val="Times New Roman"/>
        <family val="1"/>
        <charset val="204"/>
      </rPr>
      <t>Приказ 357 27.03.20. Приказ 688 от 01.07.20.</t>
    </r>
  </si>
  <si>
    <r>
      <t xml:space="preserve"> Поставка товара в течение 60 кал.  Дней с даты уведомления - до 25.02.20. Товар частично отгружен в ЛПУ.  </t>
    </r>
    <r>
      <rPr>
        <b/>
        <sz val="14"/>
        <rFont val="Times New Roman"/>
        <family val="1"/>
        <charset val="204"/>
      </rPr>
      <t xml:space="preserve">ОТКАЗ от поставки от  25.02.20  исх. №  66. </t>
    </r>
    <r>
      <rPr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Приказ № 1482 12.12.19. Приказ 357 27.03.20</t>
    </r>
  </si>
  <si>
    <r>
      <t xml:space="preserve"> Поставка товара в течение 60 кал. Дней с даты уведомления - до 21.11.20. Товар  отгружается  в ЛПУ. </t>
    </r>
    <r>
      <rPr>
        <sz val="14"/>
        <color rgb="FFFF0000"/>
        <rFont val="Times New Roman"/>
        <family val="1"/>
        <charset val="204"/>
      </rPr>
      <t>СПОНСОРСКИЕ СРЕДСТВА. Прот. 67/1 п. 12.3.</t>
    </r>
  </si>
  <si>
    <r>
      <t xml:space="preserve"> Поставка товара в течение 60 кал.  Дней с даты уведомления. </t>
    </r>
    <r>
      <rPr>
        <b/>
        <sz val="14"/>
        <rFont val="Times New Roman"/>
        <family val="1"/>
        <charset val="204"/>
      </rPr>
      <t xml:space="preserve">Поставщик устно отказался от поставки.  </t>
    </r>
    <r>
      <rPr>
        <sz val="14"/>
        <color rgb="FFFF0000"/>
        <rFont val="Times New Roman"/>
        <family val="1"/>
        <charset val="204"/>
      </rPr>
      <t>Приказ 984 25.09.20</t>
    </r>
  </si>
  <si>
    <r>
      <t xml:space="preserve"> Поставка товара в течение 90 кал. Дней с даты оплаты мат. Затрат - 239400 byn.- до 06.04.21.</t>
    </r>
    <r>
      <rPr>
        <sz val="14"/>
        <color rgb="FFFF0000"/>
        <rFont val="Times New Roman"/>
        <family val="1"/>
        <charset val="204"/>
      </rPr>
      <t xml:space="preserve">  Приказ  1305 08.12.20 ( перенесли из Превентивного плана ) </t>
    </r>
    <r>
      <rPr>
        <sz val="14"/>
        <rFont val="Times New Roman"/>
        <family val="1"/>
        <charset val="204"/>
      </rPr>
      <t>.</t>
    </r>
    <r>
      <rPr>
        <sz val="14"/>
        <color rgb="FFFF0000"/>
        <rFont val="Times New Roman"/>
        <family val="1"/>
        <charset val="204"/>
      </rPr>
      <t xml:space="preserve"> ПЛАН 2021</t>
    </r>
  </si>
  <si>
    <t xml:space="preserve">6-13/4367 09.03.21 - там. 120 byn + 105625 eur </t>
  </si>
  <si>
    <t>С-21/430-1 25.02.21</t>
  </si>
  <si>
    <t>С-21/430-2 25.02.21</t>
  </si>
  <si>
    <t>С-21/430-3 25.02.21</t>
  </si>
  <si>
    <t>С-21/430-4 25.02.21</t>
  </si>
  <si>
    <t xml:space="preserve">6-13/4573 11.03.21 - там. 120 byn+25350 eur </t>
  </si>
  <si>
    <r>
      <t xml:space="preserve">Поставка товара в течение 60 кал.  Дней с даты уведомления - до 25.04.21. </t>
    </r>
    <r>
      <rPr>
        <sz val="12"/>
        <color rgb="FFFF0000"/>
        <rFont val="Times New Roman"/>
        <family val="1"/>
        <charset val="204"/>
      </rPr>
      <t/>
    </r>
  </si>
  <si>
    <r>
      <t xml:space="preserve">11.06.2019 - закупочная МЗ РБ - </t>
    </r>
    <r>
      <rPr>
        <b/>
        <i/>
        <sz val="12"/>
        <color indexed="8"/>
        <rFont val="Times New Roman"/>
        <family val="1"/>
        <charset val="204"/>
      </rPr>
      <t xml:space="preserve">отменен в </t>
    </r>
    <r>
      <rPr>
        <sz val="12"/>
        <color indexed="8"/>
        <rFont val="Times New Roman"/>
        <family val="1"/>
        <charset val="204"/>
      </rPr>
      <t xml:space="preserve">связи с необходимостью доработки заявки на закупку
</t>
    </r>
    <r>
      <rPr>
        <b/>
        <sz val="12"/>
        <color indexed="8"/>
        <rFont val="Times New Roman"/>
        <family val="1"/>
        <charset val="204"/>
      </rPr>
      <t>объявлен новый конкурс 734/19:</t>
    </r>
    <r>
      <rPr>
        <sz val="12"/>
        <color indexed="8"/>
        <rFont val="Times New Roman"/>
        <family val="1"/>
        <charset val="204"/>
      </rPr>
      <t xml:space="preserve"> 02.10.2019 - открытие - 1уч; признан несостоявшимся
(ПЭА) 16.10.2019 - повторное открытие - 1уч; признан несостоявшимся; провести по ЗОИ
(ЗОИ) 30.10.2019 - открытие - 2 уч;  09.01.2020 - отменен  связи с возникновением необходимости внесения изменений и (или) дополнений в предмет государственной закупки(решение комиссии по определению первоочередных закупок Министерства здравоохранения Республики Беларусь от 13.12.2019г. (протокол № 69/1 п.11.5) 
</t>
    </r>
    <r>
      <rPr>
        <b/>
        <sz val="12"/>
        <color indexed="8"/>
        <rFont val="Times New Roman"/>
        <family val="1"/>
        <charset val="204"/>
      </rPr>
      <t>объявлен новый конкурс 1061/19</t>
    </r>
    <r>
      <rPr>
        <sz val="12"/>
        <color indexed="8"/>
        <rFont val="Times New Roman"/>
        <family val="1"/>
        <charset val="204"/>
      </rPr>
      <t xml:space="preserve">: 22.01.2020 - открытие - 2уч; 05.02.2020 - рассмотрение 1 разделов. - допущен к торгам; 12.02.2020 - торги; 19.02.2020 - подведение итогов торгов - победителем выбран участник ЧТУП "ЮМЕДИКА";  21.02.2020 - закупочная МЗ РБ - утверждено на контракте с 24.02.2020 № С-20/591 02.03.20 Исполнен.
</t>
    </r>
    <r>
      <rPr>
        <sz val="12"/>
        <color rgb="FFFF0000"/>
        <rFont val="Times New Roman"/>
        <family val="1"/>
        <charset val="204"/>
      </rPr>
      <t xml:space="preserve"> Приказ 73 от  30.01.20 -  ( на 40 шт. ),
 10.07.2020 поступил приказ МЗ РБ №688 от 01.07.2020 ) - ( на 2 шт. ) .</t>
    </r>
  </si>
  <si>
    <r>
      <t xml:space="preserve">(ЗОИ) 18.11.2020 - открытие - 0 уч;
(ПЗОИ) 11.12.2020 - повторное открытие - 2уч; 03.02.2021 -  рассмотрение ЭЗ (снят с рассмотрения 29.12.2020 - доработка маркетинга; снят с рассмотрения 20.01.2021 - пересчет с учетом новой НДС) - выбрать поставщиком  ООО «Лабораторные и весовые системы»; на контракте с 03.02.2021. </t>
    </r>
    <r>
      <rPr>
        <sz val="12"/>
        <color rgb="FFFF0000"/>
        <rFont val="Times New Roman"/>
        <family val="1"/>
        <charset val="204"/>
      </rPr>
      <t>ПЛАН 2021-уточн</t>
    </r>
  </si>
  <si>
    <r>
      <t xml:space="preserve">Приказ 73 от  30.01.20.
</t>
    </r>
    <r>
      <rPr>
        <sz val="12"/>
        <rFont val="Times New Roman"/>
        <family val="1"/>
        <charset val="204"/>
      </rPr>
      <t xml:space="preserve">13.05.2020 - </t>
    </r>
    <r>
      <rPr>
        <b/>
        <sz val="12"/>
        <rFont val="Times New Roman"/>
        <family val="1"/>
        <charset val="204"/>
      </rPr>
      <t>отменена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07.05.2020г. (протокол № 30/1 п. 3.4.) 
</t>
    </r>
    <r>
      <rPr>
        <b/>
        <sz val="12"/>
        <rFont val="Times New Roman"/>
        <family val="1"/>
        <charset val="204"/>
      </rPr>
      <t>объявлен новый конкурс 601/20</t>
    </r>
    <r>
      <rPr>
        <sz val="12"/>
        <rFont val="Times New Roman"/>
        <family val="1"/>
        <charset val="204"/>
      </rPr>
      <t>: 30.07.2020 - открытие (запросы на ЭТП) - 0 уч; признан несостоявшимся
(ЗОИ)19.08.2020 - открытие - 1уч; 18.09.2020 - рассмотрение ЭЗ - выбрать поставщиком участника процедуры закупки из одного источника Частное предприятие «Фэир Контраст»; на контракте с 18.09.2020</t>
    </r>
  </si>
  <si>
    <r>
      <t xml:space="preserve">24.07.2019 - открытие- 0уч; признан несостоявшимся
В связи со вступлением в силу Закона РБ № 136-З от 17.07.2018 "О внесении изменений и дополнений в закон РБ "О гос. закупках товаров (работ, услуг)" планируется к объявлению новая процедура закупки
</t>
    </r>
    <r>
      <rPr>
        <b/>
        <sz val="12"/>
        <color indexed="8"/>
        <rFont val="Times New Roman"/>
        <family val="1"/>
        <charset val="204"/>
      </rPr>
      <t>объявлен новый конкурс 702/19</t>
    </r>
    <r>
      <rPr>
        <sz val="12"/>
        <color indexed="8"/>
        <rFont val="Times New Roman"/>
        <family val="1"/>
        <charset val="204"/>
      </rPr>
      <t>: 25.09.2019 - открытие25.09.2019 - открытие - 1уч; признан несостоявшимся
(ПЭА) 16.10.2019 - повторное открытие - 3уч; 01.11.2019 - закупочная МЗ РБ - планируется отмена; 06.11.2019 - рассмотрение отмены на КК -</t>
    </r>
    <r>
      <rPr>
        <b/>
        <sz val="12"/>
        <color indexed="8"/>
        <rFont val="Times New Roman"/>
        <family val="1"/>
        <charset val="204"/>
      </rPr>
      <t xml:space="preserve"> 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01.11.2019г. (протокол №63/1) . </t>
    </r>
    <r>
      <rPr>
        <sz val="12"/>
        <color rgb="FFFF0000"/>
        <rFont val="Times New Roman"/>
        <family val="1"/>
        <charset val="204"/>
      </rPr>
      <t xml:space="preserve">Приказ 73 от  30.01.20.
</t>
    </r>
    <r>
      <rPr>
        <b/>
        <sz val="12"/>
        <rFont val="Times New Roman"/>
        <family val="1"/>
        <charset val="204"/>
      </rPr>
      <t>объявлен новый конкурс 215/20</t>
    </r>
    <r>
      <rPr>
        <sz val="12"/>
        <rFont val="Times New Roman"/>
        <family val="1"/>
        <charset val="204"/>
      </rPr>
      <t>: 01.04.2020 - открытие - 0 уч; признан несостоявшимся
(ПЭА) 06.05.2020 - повторное открытие (перенос с 22.04.2020 - запросы) - 0 уч; признан несостоявшимся
(ПЭА)17.06.2020 - открытие (запрос на ЭТП - увелич. ориент. стоим) - 0 уч; признан несостоявшимся
(ЗОИ) 01.07.2020 - открытие - 1уч; 12.08.2020 - рассмотрение ЭЗ - выбрать поставщиком ЧП «Фэир Конртраст»,</t>
    </r>
    <r>
      <rPr>
        <sz val="12"/>
        <color indexed="8"/>
        <rFont val="Times New Roman"/>
        <family val="1"/>
        <charset val="204"/>
      </rPr>
      <t>. На контракт с 19.08.20</t>
    </r>
  </si>
  <si>
    <r>
      <t>05.08.2020 - открытие - 5уч; 09.09.2020 - рассмотрение 1 разделов; 22.09.2020 - торги; 23.09.2020 - подведение итогов торгов - победителем выбран участник ООО "МедикалЮнит"; на контракте с 25.09.2020.</t>
    </r>
    <r>
      <rPr>
        <sz val="12"/>
        <color rgb="FFFF0000"/>
        <rFont val="Times New Roman"/>
        <family val="1"/>
        <charset val="204"/>
      </rPr>
      <t xml:space="preserve">  Приказ 73 от 30.01.20
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</si>
  <si>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ООО "МедикалЮнит" -
114 919,78 бел.руб.
</t>
    </r>
  </si>
  <si>
    <r>
      <rPr>
        <strike/>
        <sz val="12"/>
        <color rgb="FFFF0000"/>
        <rFont val="Times New Roman"/>
        <family val="1"/>
        <charset val="204"/>
      </rPr>
      <t xml:space="preserve">78 453,22
</t>
    </r>
    <r>
      <rPr>
        <b/>
        <sz val="12"/>
        <color rgb="FFFF0000"/>
        <rFont val="Times New Roman"/>
        <family val="1"/>
        <charset val="204"/>
      </rPr>
      <t xml:space="preserve">
92 228,20</t>
    </r>
  </si>
  <si>
    <r>
      <rPr>
        <strike/>
        <sz val="12"/>
        <color indexed="8"/>
        <rFont val="Times New Roman"/>
        <family val="1"/>
        <charset val="204"/>
      </rPr>
      <t>1170/20
лот1</t>
    </r>
    <r>
      <rPr>
        <b/>
        <sz val="12"/>
        <color indexed="8"/>
        <rFont val="Times New Roman"/>
        <family val="1"/>
        <charset val="204"/>
      </rPr>
      <t xml:space="preserve">
106/21
лот1</t>
    </r>
  </si>
  <si>
    <r>
      <rPr>
        <strike/>
        <sz val="12"/>
        <color rgb="FFFF0000"/>
        <rFont val="Times New Roman"/>
        <family val="1"/>
        <charset val="204"/>
      </rPr>
      <t>44 998,4</t>
    </r>
    <r>
      <rPr>
        <b/>
        <sz val="12"/>
        <color rgb="FFFF0000"/>
        <rFont val="Times New Roman"/>
        <family val="1"/>
        <charset val="204"/>
      </rPr>
      <t xml:space="preserve">
52 890,00</t>
    </r>
  </si>
  <si>
    <r>
      <rPr>
        <strike/>
        <sz val="12"/>
        <color indexed="8"/>
        <rFont val="Times New Roman"/>
        <family val="1"/>
        <charset val="204"/>
      </rPr>
      <t>1170/20
лот2</t>
    </r>
    <r>
      <rPr>
        <b/>
        <sz val="12"/>
        <color indexed="8"/>
        <rFont val="Times New Roman"/>
        <family val="1"/>
        <charset val="204"/>
      </rPr>
      <t xml:space="preserve">
106/21
лот2</t>
    </r>
  </si>
  <si>
    <r>
      <rPr>
        <strike/>
        <sz val="12"/>
        <color rgb="FFFF0000"/>
        <rFont val="Times New Roman"/>
        <family val="1"/>
        <charset val="204"/>
      </rPr>
      <t>20 565,33</t>
    </r>
    <r>
      <rPr>
        <b/>
        <sz val="12"/>
        <color rgb="FFFF0000"/>
        <rFont val="Times New Roman"/>
        <family val="1"/>
        <charset val="204"/>
      </rPr>
      <t xml:space="preserve">
30 343,00
</t>
    </r>
  </si>
  <si>
    <r>
      <rPr>
        <strike/>
        <sz val="12"/>
        <color indexed="8"/>
        <rFont val="Times New Roman"/>
        <family val="1"/>
        <charset val="204"/>
      </rPr>
      <t>1170/20
лот3</t>
    </r>
    <r>
      <rPr>
        <b/>
        <sz val="12"/>
        <color indexed="8"/>
        <rFont val="Times New Roman"/>
        <family val="1"/>
        <charset val="204"/>
      </rPr>
      <t xml:space="preserve">
106/21
лот3</t>
    </r>
  </si>
  <si>
    <r>
      <rPr>
        <b/>
        <sz val="12"/>
        <color indexed="8"/>
        <rFont val="Times New Roman"/>
        <family val="1"/>
        <charset val="204"/>
      </rPr>
      <t>БАНК РАЗВИТИЯ</t>
    </r>
    <r>
      <rPr>
        <sz val="12"/>
        <color indexed="8"/>
        <rFont val="Times New Roman"/>
        <family val="1"/>
        <charset val="204"/>
      </rPr>
      <t xml:space="preserve">
28.09.2020 -</t>
    </r>
    <r>
      <rPr>
        <b/>
        <sz val="12"/>
        <color indexed="8"/>
        <rFont val="Times New Roman"/>
        <family val="1"/>
        <charset val="204"/>
      </rPr>
      <t xml:space="preserve"> 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18.09.2020г. (протокол № 69/1 п. 8.2.)</t>
    </r>
  </si>
  <si>
    <r>
      <t xml:space="preserve">1
</t>
    </r>
    <r>
      <rPr>
        <b/>
        <sz val="12"/>
        <color rgb="FFFF0000"/>
        <rFont val="Times New Roman"/>
        <family val="1"/>
        <charset val="204"/>
      </rPr>
      <t>(по ЗЗ - 2 шт.)</t>
    </r>
  </si>
  <si>
    <r>
      <rPr>
        <strike/>
        <sz val="12"/>
        <rFont val="Times New Roman"/>
        <family val="1"/>
        <charset val="204"/>
      </rPr>
      <t>03.08.2020</t>
    </r>
    <r>
      <rPr>
        <sz val="12"/>
        <rFont val="Times New Roman"/>
        <family val="1"/>
        <charset val="204"/>
      </rPr>
      <t xml:space="preserve">
31.08.2020</t>
    </r>
  </si>
  <si>
    <r>
      <rPr>
        <strike/>
        <sz val="12"/>
        <rFont val="Times New Roman"/>
        <family val="1"/>
        <charset val="204"/>
      </rPr>
      <t>13.08.2020</t>
    </r>
    <r>
      <rPr>
        <sz val="12"/>
        <rFont val="Times New Roman"/>
        <family val="1"/>
        <charset val="204"/>
      </rPr>
      <t xml:space="preserve">
11.09.2020</t>
    </r>
  </si>
  <si>
    <r>
      <rPr>
        <strike/>
        <sz val="12"/>
        <color indexed="8"/>
        <rFont val="Times New Roman"/>
        <family val="1"/>
        <charset val="204"/>
      </rPr>
      <t xml:space="preserve">889/20
лот1
</t>
    </r>
    <r>
      <rPr>
        <b/>
        <sz val="12"/>
        <color indexed="8"/>
        <rFont val="Times New Roman"/>
        <family val="1"/>
        <charset val="204"/>
      </rPr>
      <t>1067/20
лот1</t>
    </r>
  </si>
  <si>
    <r>
      <t xml:space="preserve">
02.09.2020 - открытие 
28.08.2020 -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28.08.2020г. (протокол № 63/1) 
</t>
    </r>
    <r>
      <rPr>
        <b/>
        <sz val="12"/>
        <color indexed="8"/>
        <rFont val="Times New Roman"/>
        <family val="1"/>
        <charset val="204"/>
      </rPr>
      <t>Объявлен новый конкурс 1067/20 лот1</t>
    </r>
    <r>
      <rPr>
        <sz val="12"/>
        <color indexed="8"/>
        <rFont val="Times New Roman"/>
        <family val="1"/>
        <charset val="204"/>
      </rPr>
      <t xml:space="preserve">: 28.10.2020 - открытие - 2уч; 02.12.2020 - рассмотрение 1 разделов - допущен к торгам; 17.12.2020 - торги; 18.12.2020 - подведение итогов торгов - победителем выбран участник ООО "МедикалЮнит"; на контракте с 24.12.2020. </t>
    </r>
    <r>
      <rPr>
        <sz val="12"/>
        <color rgb="FFFF0000"/>
        <rFont val="Times New Roman"/>
        <family val="1"/>
        <charset val="204"/>
      </rPr>
      <t>ПЛАН 2021-уточн</t>
    </r>
  </si>
  <si>
    <r>
      <rPr>
        <b/>
        <sz val="12"/>
        <color indexed="8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ООО "МедикалЮнит"- 
339 348,27 бел.руб. -  2 к-та ( МЗ РБ+ЛПУ )
</t>
    </r>
  </si>
  <si>
    <r>
      <rPr>
        <strike/>
        <sz val="12"/>
        <color indexed="8"/>
        <rFont val="Times New Roman"/>
        <family val="1"/>
        <charset val="204"/>
      </rPr>
      <t xml:space="preserve">889/20
лот2
</t>
    </r>
    <r>
      <rPr>
        <b/>
        <sz val="12"/>
        <color indexed="8"/>
        <rFont val="Times New Roman"/>
        <family val="1"/>
        <charset val="204"/>
      </rPr>
      <t>1067/20
лот2</t>
    </r>
  </si>
  <si>
    <r>
      <t xml:space="preserve">
02.09.2020 - открытие 
28.08.2020 -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28.08.2020г. (протокол № 63/1) 
</t>
    </r>
    <r>
      <rPr>
        <b/>
        <sz val="12"/>
        <color indexed="8"/>
        <rFont val="Times New Roman"/>
        <family val="1"/>
        <charset val="204"/>
      </rPr>
      <t>Объявлен новый конкурс 1067/20 лот2:</t>
    </r>
    <r>
      <rPr>
        <sz val="12"/>
        <color indexed="8"/>
        <rFont val="Times New Roman"/>
        <family val="1"/>
        <charset val="204"/>
      </rPr>
      <t xml:space="preserve"> 28.10.2020 - открытие - 4уч;  02.12.2020 - рассмотрение 1 разделов  - допущен к торгам; 17.12.2020 - торги; 18.12.2020 - подведение итогов торгов - победителем выбран участник ОДО "ГЕОЛ-М"; на контракте с 24.12.2020.</t>
    </r>
    <r>
      <rPr>
        <sz val="12"/>
        <color rgb="FFFF0000"/>
        <rFont val="Times New Roman"/>
        <family val="1"/>
        <charset val="204"/>
      </rPr>
      <t xml:space="preserve"> </t>
    </r>
  </si>
  <si>
    <r>
      <t xml:space="preserve">лот2
ООО "ГЕОЛ-М" -
126 101,00 бел.руб.-2 шт. </t>
    </r>
    <r>
      <rPr>
        <sz val="12"/>
        <color rgb="FFFF0000"/>
        <rFont val="Times New Roman"/>
        <family val="1"/>
        <charset val="204"/>
      </rPr>
      <t xml:space="preserve">( ЛПУ+БАНК РАЗВИТИЯ )
</t>
    </r>
  </si>
  <si>
    <r>
      <rPr>
        <b/>
        <sz val="12"/>
        <color indexed="8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 Entrydell S.A.  - 169 000,00 EUR. - 2 шт. </t>
    </r>
  </si>
  <si>
    <r>
      <rPr>
        <b/>
        <i/>
        <sz val="12"/>
        <color indexed="8"/>
        <rFont val="Times New Roman"/>
        <family val="1"/>
        <charset val="204"/>
      </rPr>
      <t xml:space="preserve">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23.09.2020 - открытие - признан несостоявшимся
(ПЭА) 21.10.2020 - повторное открытие- 0 уч;  - признан несостоявшимся
(ЗОИ)04.11.2020 - открытие - 0 уч;
(ПЗОИ) 18.11.2020 - повторное открытие - 0 уч; 20.11.2020 направлен запрос потенциальным участникам о причинах неучастия в закупке
(ПЗОИ) 23.12.2020 -  повторное открытие - 0 уч; признан несостоявшимся</t>
    </r>
  </si>
  <si>
    <r>
      <rPr>
        <strike/>
        <sz val="12"/>
        <rFont val="Times New Roman"/>
        <family val="1"/>
        <charset val="204"/>
      </rPr>
      <t>1143/20
лот1</t>
    </r>
    <r>
      <rPr>
        <b/>
        <sz val="12"/>
        <rFont val="Times New Roman"/>
        <family val="1"/>
        <charset val="204"/>
      </rPr>
      <t xml:space="preserve">
111/21</t>
    </r>
  </si>
  <si>
    <r>
      <t xml:space="preserve">1069/20
</t>
    </r>
    <r>
      <rPr>
        <b/>
        <sz val="12"/>
        <rFont val="Times New Roman"/>
        <family val="1"/>
        <charset val="204"/>
      </rPr>
      <t>1287/20-ЗОИ</t>
    </r>
  </si>
  <si>
    <r>
      <t xml:space="preserve">16.12.2020 - открытие - 2уч; 29.12.2020 - рассмотрение ЭЗ - выбрать поставщиком  UAB «Salutemas»; на контракте с 30.12.2020 . </t>
    </r>
    <r>
      <rPr>
        <sz val="12"/>
        <color rgb="FFFF0000"/>
        <rFont val="Times New Roman"/>
        <family val="1"/>
        <charset val="204"/>
      </rPr>
      <t>ПЛАН 2021-уточн</t>
    </r>
  </si>
  <si>
    <r>
      <t xml:space="preserve">(ЗОИ) 04.12.2020 - открытие - 0 уч;
(ПЗОИ) 14.01.2021 -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11.12.2020, протокол №84/1) </t>
    </r>
  </si>
  <si>
    <r>
      <t xml:space="preserve">11.11.2020 - открытие- 1уч; признан несостоявшимся
(ЗОИ) 25.11.2020 - открытие- 1уч; 23.12.2020 -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22.12.2020 исх. №87/1) </t>
    </r>
  </si>
  <si>
    <r>
      <rPr>
        <b/>
        <sz val="12"/>
        <color rgb="FFFF0000"/>
        <rFont val="Times New Roman"/>
        <family val="1"/>
        <charset val="204"/>
      </rPr>
      <t>Приказ МЗ РБ №984 от 25.09.2020</t>
    </r>
    <r>
      <rPr>
        <b/>
        <sz val="12"/>
        <rFont val="Times New Roman"/>
        <family val="1"/>
        <charset val="204"/>
      </rPr>
      <t xml:space="preserve">
Для ГУ "РНПЦ детской хирургии"</t>
    </r>
    <r>
      <rPr>
        <sz val="12"/>
        <rFont val="Times New Roman"/>
        <family val="1"/>
        <charset val="204"/>
      </rPr>
      <t xml:space="preserve">
(ЗОИ) 30.09.2020 - открытие - 0 уч;
(ПЗОИ) 14.10.2020 - повторное открытие - 1уч; 16.10.2020 - рассмотрение ЭЗ - выбрать поставщиком ООО «Зарга Медика» ; на контракте с 19.10.2020
</t>
    </r>
  </si>
  <si>
    <r>
      <t xml:space="preserve">Приказ МЗ РБ №1125 от 26.10.2020
</t>
    </r>
    <r>
      <rPr>
        <b/>
        <sz val="12"/>
        <rFont val="Times New Roman"/>
        <family val="1"/>
        <charset val="204"/>
      </rPr>
      <t xml:space="preserve">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
</t>
    </r>
    <r>
      <rPr>
        <sz val="12"/>
        <rFont val="Times New Roman"/>
        <family val="1"/>
        <charset val="204"/>
      </rPr>
      <t>Открытие 28.10.2020 (запросы на ЭТП) - 1уч; признан несостоявшимся
(ПЭА) 11.11.2020 - открытие- 1уч;25.11.2020- рассмотрение ЭЗ- выбрать поставщиком  OSAUHING MN MEDICAL; на контракте с 26.11.20220</t>
    </r>
  </si>
  <si>
    <r>
      <rPr>
        <b/>
        <sz val="12"/>
        <color indexed="8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 ООО «Техномедицина» - 351 938,50 бел.руб..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</si>
  <si>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sz val="12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14.10.2020- открытие - 0 уч; признан несостоявшимся
(ЗОИ) перенос открытия на неопределенный срок (27.10.2020 направлен запрос (№8-10/23277 от потенциального участника по составу и тех.требованиям разработчикам заявки на закупку)
(ЗОИ) 17.11.2020 - закупочная МЗ РБ №80/1 от 17.11.2020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 в связи с необходимостью внесения изменений и дополнений в заявку на закупку 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</si>
  <si>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</t>
    </r>
    <r>
      <rPr>
        <sz val="12"/>
        <color indexed="8"/>
        <rFont val="Times New Roman"/>
        <family val="1"/>
        <charset val="204"/>
      </rPr>
      <t xml:space="preserve">
 23.10.2020 - </t>
    </r>
    <r>
      <rPr>
        <b/>
        <sz val="12"/>
        <color indexed="8"/>
        <rFont val="Times New Roman"/>
        <family val="1"/>
        <charset val="204"/>
      </rPr>
      <t>отменен в</t>
    </r>
    <r>
      <rPr>
        <sz val="12"/>
        <color indexed="8"/>
        <rFont val="Times New Roman"/>
        <family val="1"/>
        <charset val="204"/>
      </rPr>
      <t xml:space="preserve">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23.10.2020г. (протокол № 76/1) </t>
    </r>
  </si>
  <si>
    <r>
      <t xml:space="preserve">16.12.2020 - открытие - 3уч; 24.02.2021 - планируется рассмотрение ЭЗ (перенос рассмотрения с 03.02.2021 - запрос участникам - нет ответа на 17.02.2021 от 1 участника). На контракт 25.02.21. </t>
    </r>
    <r>
      <rPr>
        <sz val="12"/>
        <color rgb="FFFF0000"/>
        <rFont val="Times New Roman"/>
        <family val="1"/>
        <charset val="204"/>
      </rPr>
      <t>ПЛАН 2021 уточн.</t>
    </r>
  </si>
  <si>
    <r>
      <rPr>
        <strike/>
        <sz val="12"/>
        <color indexed="8"/>
        <rFont val="Times New Roman"/>
        <family val="1"/>
        <charset val="204"/>
      </rPr>
      <t>932/20</t>
    </r>
    <r>
      <rPr>
        <b/>
        <sz val="12"/>
        <color indexed="8"/>
        <rFont val="Times New Roman"/>
        <family val="1"/>
        <charset val="204"/>
      </rPr>
      <t xml:space="preserve">
058/21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</si>
  <si>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 xml:space="preserve">за счет средств республиканского бюджета, предусмотренных Минздраву в порядке, установленном законодательством Республики Беларусь, </t>
    </r>
    <r>
      <rPr>
        <b/>
        <sz val="12"/>
        <color rgb="FFFF0000"/>
        <rFont val="Times New Roman"/>
        <family val="1"/>
        <charset val="204"/>
      </rPr>
      <t>средств ОАО «Банк развития Республики Беларусь».</t>
    </r>
    <r>
      <rPr>
        <sz val="12"/>
        <color indexed="8"/>
        <rFont val="Times New Roman"/>
        <family val="1"/>
        <charset val="204"/>
      </rPr>
      <t xml:space="preserve">
 23.10.2020 -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23.10.2020г. (протокол № 76/1)</t>
    </r>
  </si>
  <si>
    <r>
      <rPr>
        <strike/>
        <sz val="12"/>
        <rFont val="Times New Roman"/>
        <family val="1"/>
        <charset val="204"/>
      </rPr>
      <t>1244/20-ЗОИ</t>
    </r>
    <r>
      <rPr>
        <b/>
        <sz val="12"/>
        <rFont val="Times New Roman"/>
        <family val="1"/>
        <charset val="204"/>
      </rPr>
      <t xml:space="preserve">
060/21
</t>
    </r>
  </si>
  <si>
    <r>
      <rPr>
        <strike/>
        <sz val="12"/>
        <color indexed="8"/>
        <rFont val="Times New Roman"/>
        <family val="1"/>
        <charset val="204"/>
      </rPr>
      <t>929/20</t>
    </r>
    <r>
      <rPr>
        <b/>
        <sz val="12"/>
        <color indexed="8"/>
        <rFont val="Times New Roman"/>
        <family val="1"/>
        <charset val="204"/>
      </rPr>
      <t xml:space="preserve">
061/21</t>
    </r>
  </si>
  <si>
    <r>
      <rPr>
        <strike/>
        <sz val="12"/>
        <rFont val="Times New Roman"/>
        <family val="1"/>
        <charset val="204"/>
      </rPr>
      <t>1070/20</t>
    </r>
    <r>
      <rPr>
        <b/>
        <sz val="12"/>
        <rFont val="Times New Roman"/>
        <family val="1"/>
        <charset val="204"/>
      </rPr>
      <t xml:space="preserve">
057/21-ЭА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</si>
  <si>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28.10.2020-Открытие - 1уч; признан несостоявшимся
(ЗОИ)11.11.2020 - открытие - 1уч; 09.12.2020 - планируется рассмотрение ЭЗ (20.11.2020 поступил приказ о создании ЭК - 24.11.20202 документы не забраны на ЭК) - выбрать поставщиком ООО «ДРАЙВ»; на контракте с 09.12.2020. </t>
    </r>
    <r>
      <rPr>
        <sz val="12"/>
        <color rgb="FFFF0000"/>
        <rFont val="Times New Roman"/>
        <family val="1"/>
        <charset val="204"/>
      </rPr>
      <t>План 2021-уточн</t>
    </r>
  </si>
  <si>
    <r>
      <rPr>
        <b/>
        <sz val="12"/>
        <color indexed="8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 ООО «ДРАЙВ»  - 440 000,00 BYN - 2 шт. </t>
    </r>
  </si>
  <si>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28.10.2020-Открытие - 0уч; признан несостоявшимся
(ЗОИ)11.11.2020 - открытие - 1уч;09.12.2020 - планируется рассмотрение ЭЗ (20.11.2020 поступил приказ о создании ЭК - 24.11.20202 документы не забраны на ЭК) - выбрать поставщиком ООО «ДРАЙВ»; на контракте с 09.12.2020. </t>
    </r>
    <r>
      <rPr>
        <sz val="12"/>
        <color rgb="FFFF0000"/>
        <rFont val="Times New Roman"/>
        <family val="1"/>
        <charset val="204"/>
      </rPr>
      <t>План 2021-уточн</t>
    </r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</si>
  <si>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ООО «ДРАЙВ» - 29 400,00 BYN. - 1 шт. 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</si>
  <si>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</t>
    </r>
    <r>
      <rPr>
        <b/>
        <i/>
        <sz val="12"/>
        <color rgb="FFFF0000"/>
        <rFont val="Times New Roman"/>
        <family val="1"/>
        <charset val="204"/>
      </rPr>
      <t xml:space="preserve">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07.10.2020-</t>
    </r>
    <r>
      <rPr>
        <b/>
        <sz val="12"/>
        <color indexed="8"/>
        <rFont val="Times New Roman"/>
        <family val="1"/>
        <charset val="204"/>
      </rPr>
      <t xml:space="preserve">отменена </t>
    </r>
    <r>
      <rPr>
        <sz val="12"/>
        <color indexed="8"/>
        <rFont val="Times New Roman"/>
        <family val="1"/>
        <charset val="204"/>
      </rPr>
      <t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06.10.2020г. (протокол № 72/1)</t>
    </r>
  </si>
  <si>
    <r>
      <rPr>
        <strike/>
        <sz val="12"/>
        <rFont val="Times New Roman"/>
        <family val="1"/>
        <charset val="204"/>
      </rPr>
      <t>34 728,26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36 812,50</t>
    </r>
  </si>
  <si>
    <r>
      <rPr>
        <strike/>
        <sz val="12"/>
        <color indexed="8"/>
        <rFont val="Times New Roman"/>
        <family val="1"/>
        <charset val="204"/>
      </rPr>
      <t>930/20</t>
    </r>
    <r>
      <rPr>
        <b/>
        <sz val="12"/>
        <color indexed="8"/>
        <rFont val="Times New Roman"/>
        <family val="1"/>
        <charset val="204"/>
      </rPr>
      <t xml:space="preserve">
107/21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</si>
  <si>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sz val="12"/>
        <color indexed="8"/>
        <rFont val="Times New Roman"/>
        <family val="1"/>
        <charset val="204"/>
      </rPr>
      <t xml:space="preserve">
02.09.2020 - открытие - 0 уч; признан несостоявшимся
Планируется повторное открытие 30.09.2020 - 3 уч;  планируется отмена (снят с рассмотрения 28.10.2020)
</t>
    </r>
    <r>
      <rPr>
        <b/>
        <sz val="12"/>
        <color indexed="8"/>
        <rFont val="Times New Roman"/>
        <family val="1"/>
        <charset val="204"/>
      </rPr>
      <t xml:space="preserve">28.10.2020 направлен запрос получателю о возможности приобретения по ранее проведенной процедуре закупки БелМТ 243/19
</t>
    </r>
    <r>
      <rPr>
        <sz val="12"/>
        <color indexed="8"/>
        <rFont val="Times New Roman"/>
        <family val="1"/>
        <charset val="204"/>
      </rPr>
      <t>11.11.2020</t>
    </r>
    <r>
      <rPr>
        <b/>
        <sz val="12"/>
        <color indexed="8"/>
        <rFont val="Times New Roman"/>
        <family val="1"/>
        <charset val="204"/>
      </rPr>
      <t xml:space="preserve"> - отменен </t>
    </r>
    <r>
      <rPr>
        <sz val="12"/>
        <color indexed="8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(протокол заседания комиссии по определению первоочередных закупок Министерства здравоохранения Республики Беларусь от 30.10.2020 № 77/1) </t>
    </r>
  </si>
  <si>
    <r>
      <rPr>
        <strike/>
        <sz val="12"/>
        <rFont val="Times New Roman"/>
        <family val="1"/>
        <charset val="204"/>
      </rPr>
      <t>1063/20
лот2</t>
    </r>
    <r>
      <rPr>
        <b/>
        <sz val="12"/>
        <rFont val="Times New Roman"/>
        <family val="1"/>
        <charset val="204"/>
      </rPr>
      <t xml:space="preserve">
055/21-ЗОИ</t>
    </r>
  </si>
  <si>
    <r>
      <rPr>
        <strike/>
        <sz val="12"/>
        <rFont val="Times New Roman"/>
        <family val="1"/>
        <charset val="204"/>
      </rPr>
      <t>11 811,27</t>
    </r>
    <r>
      <rPr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15 082,75</t>
    </r>
  </si>
  <si>
    <r>
      <t xml:space="preserve">1068/20
</t>
    </r>
    <r>
      <rPr>
        <b/>
        <sz val="12"/>
        <rFont val="Times New Roman"/>
        <family val="1"/>
        <charset val="204"/>
      </rPr>
      <t>1297/20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</si>
  <si>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</t>
    </r>
    <r>
      <rPr>
        <b/>
        <i/>
        <sz val="12"/>
        <color rgb="FFFF0000"/>
        <rFont val="Times New Roman"/>
        <family val="1"/>
        <charset val="204"/>
      </rPr>
      <t xml:space="preserve">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23.10.2020 -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23.10.2020г. (протокол № 76/1)
</t>
    </r>
    <r>
      <rPr>
        <b/>
        <sz val="12"/>
        <color indexed="8"/>
        <rFont val="Times New Roman"/>
        <family val="1"/>
        <charset val="204"/>
      </rPr>
      <t>объявлен новый конкурс 1297/20-ЗОИ:</t>
    </r>
    <r>
      <rPr>
        <sz val="12"/>
        <color indexed="8"/>
        <rFont val="Times New Roman"/>
        <family val="1"/>
        <charset val="204"/>
      </rPr>
      <t xml:space="preserve"> 16.12.2020 - открытие - 2уч; 03.02.2021 - доп.открытие - 2уч; 17.02.2021 - рассмотрение ЭЗ - отклонение;
(ПЗОИ) 03.02.2021 - повторное открытие - 2уч; 17.02.2021 - рассмотрение ЭЗ - выбрать поставщиком УП «СТРЕВА-МЕД»; готовится для передачи на контракт - 19.02.2021 закупочная МЗ РБ - утверждено; на контракте с 19.02.2021</t>
    </r>
  </si>
  <si>
    <r>
      <rPr>
        <strike/>
        <sz val="12"/>
        <rFont val="Times New Roman"/>
        <family val="1"/>
        <charset val="204"/>
      </rPr>
      <t>3 533 298,01</t>
    </r>
    <r>
      <rPr>
        <sz val="12"/>
        <rFont val="Times New Roman"/>
        <family val="1"/>
        <charset val="204"/>
      </rPr>
      <t xml:space="preserve">
3 680 855,09</t>
    </r>
  </si>
  <si>
    <r>
      <rPr>
        <strike/>
        <sz val="12"/>
        <rFont val="Times New Roman"/>
        <family val="1"/>
        <charset val="204"/>
      </rPr>
      <t>1011/20</t>
    </r>
    <r>
      <rPr>
        <b/>
        <sz val="12"/>
        <rFont val="Times New Roman"/>
        <family val="1"/>
        <charset val="204"/>
      </rPr>
      <t xml:space="preserve">
123/21</t>
    </r>
  </si>
  <si>
    <r>
      <t xml:space="preserve">28.10.2020 - открытие - 2уч; 11.11.2020 - рассмотрение 1 разделов - допущен к торгам; 17.11.2020 - торги; 18.11.20202 - подведение итогов торгов - победителем выбран участник OSAUHING MN MEDICAL; на контракте с 20.11.2020. </t>
    </r>
    <r>
      <rPr>
        <sz val="12"/>
        <color rgb="FFFF0000"/>
        <rFont val="Times New Roman"/>
        <family val="1"/>
        <charset val="204"/>
      </rPr>
      <t>Приказ  1305 08.12.20</t>
    </r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</si>
  <si>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OSAUHING MN MEDICAL  - 1 191 220,27 BYN - 17 шт. </t>
    </r>
  </si>
  <si>
    <r>
      <t xml:space="preserve">ПЛАН 2020. 
</t>
    </r>
    <r>
      <rPr>
        <sz val="12"/>
        <rFont val="Times New Roman"/>
        <family val="1"/>
        <charset val="204"/>
      </rPr>
      <t>09.</t>
    </r>
    <r>
      <rPr>
        <sz val="12"/>
        <color theme="1"/>
        <rFont val="Times New Roman"/>
        <family val="1"/>
        <charset val="204"/>
      </rPr>
      <t xml:space="preserve">09.2020 - открытие (переносы подачи предложениий - запросы на ЭТП) - признан несостоявшимся;
(ПЭА) 30.09.2020 - повторное открытие - признан несостоявшимся
(ЗОИ) 14.10.2020 - открытие - 2уч; 28.10.2020 - рассмотрение ЭЗ - выбрать поставщиком  ООО "ДРАЙВ" 
. </t>
    </r>
    <r>
      <rPr>
        <sz val="12"/>
        <rFont val="Times New Roman"/>
        <family val="1"/>
        <charset val="204"/>
      </rPr>
      <t>На контракт с 29.10.20</t>
    </r>
    <r>
      <rPr>
        <sz val="12"/>
        <color rgb="FFFF0000"/>
        <rFont val="Times New Roman"/>
        <family val="1"/>
        <charset val="204"/>
      </rPr>
      <t>. Приказ  1305 08.12.20</t>
    </r>
  </si>
  <si>
    <r>
      <rPr>
        <b/>
        <sz val="12"/>
        <color indexed="8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 УП "АДАНИ"  - 1 386 000,00 BYN - всего -7 шт.  ( 6 шт. )</t>
    </r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</si>
  <si>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УП "АДАНИ"  - 2 660 000,00 BYN. Всего - 7 шт. ( 6 шт. )</t>
    </r>
  </si>
  <si>
    <r>
      <t xml:space="preserve">14.08.2019 - рассмотрение ЭЗ (перенос с 26.06.2019 - нет ЭЗ) - отклонение; признан несостоявшимся
11.09.2019 - отменен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(решением комиссии по определению первоочередных закупок Министерства здравоохранения Республики Беларусь от 30.08.2019г. (протокол № 52/1 п.21.4.2) )
объявлен новый конкурс 1000/19 лот2: 26.12.2019 - открытие- 2уч; 22.01.2020 - рассмотрение 1 разделов - отклонение; признан несосотоявшимся
(ПЭА) 12.02.2020 - повторное открытие - 3уч; 26.02.2020 - рассмотрение 1 разделов - допущен к торгам; 04.03.2020 - торги; 06.03.2020 - подведение итогов торгов - победителем выбран участник NEWM LIMITED; 13.03.2020 - закупочная МЗ РБ - утверждено; на контракте с 13.03.2020  План 2020 года. 
По решению ЗК МЗ РБ №44/1 от 19.06.2020 - в связи с выявленными нарушениями при проведении процедуры закупки УП БМТ принять меры по расторжению контракта № С-20/693 от 20.03.2020, заключенного с компанией Newm Limited (Ирландия) 
</t>
    </r>
    <r>
      <rPr>
        <b/>
        <sz val="12"/>
        <color indexed="8"/>
        <rFont val="Times New Roman"/>
        <family val="1"/>
        <charset val="204"/>
      </rPr>
      <t>Объявлен новый конкурс 701/20</t>
    </r>
    <r>
      <rPr>
        <sz val="12"/>
        <color indexed="8"/>
        <rFont val="Times New Roman"/>
        <family val="1"/>
        <charset val="204"/>
      </rPr>
      <t xml:space="preserve">: 29.07.2020 - открытие - 2уч; 19.08.2020 - рассмотрение 1 разделов - допущен к торгам; 25.08.2020 - торги; 26.08.2020 - подведение итогов торгов - победителем выбран  NEWM LIMITED; на контракте с 28.08.2020
</t>
    </r>
    <r>
      <rPr>
        <sz val="12"/>
        <color rgb="FFFF0000"/>
        <rFont val="Times New Roman"/>
        <family val="1"/>
        <charset val="204"/>
      </rPr>
      <t>Приказ 73 от  30.01.20.</t>
    </r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</si>
  <si>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 NEWM LIMITED  -  1 431 443,00 бел.руб.,  -7 к -тов</t>
    </r>
  </si>
  <si>
    <r>
      <rPr>
        <strike/>
        <sz val="12"/>
        <color indexed="8"/>
        <rFont val="Times New Roman"/>
        <family val="1"/>
        <charset val="204"/>
      </rPr>
      <t>241/19
лот1</t>
    </r>
    <r>
      <rPr>
        <b/>
        <sz val="12"/>
        <color indexed="8"/>
        <rFont val="Times New Roman"/>
        <family val="1"/>
        <charset val="204"/>
      </rPr>
      <t xml:space="preserve">
объявлен новый конкурс 
1000/19
лот1</t>
    </r>
  </si>
  <si>
    <r>
      <rPr>
        <strike/>
        <sz val="12"/>
        <color indexed="8"/>
        <rFont val="Times New Roman"/>
        <family val="1"/>
        <charset val="204"/>
      </rPr>
      <t>856/20
лот1
1015/20
лот1</t>
    </r>
    <r>
      <rPr>
        <b/>
        <sz val="12"/>
        <color indexed="8"/>
        <rFont val="Times New Roman"/>
        <family val="1"/>
        <charset val="204"/>
      </rPr>
      <t xml:space="preserve">
1208/20
лот1
</t>
    </r>
  </si>
  <si>
    <r>
      <rPr>
        <strike/>
        <sz val="12"/>
        <color indexed="8"/>
        <rFont val="Times New Roman"/>
        <family val="1"/>
        <charset val="204"/>
      </rPr>
      <t>856/20
лот2
1015/20
лот1</t>
    </r>
    <r>
      <rPr>
        <b/>
        <sz val="12"/>
        <color indexed="8"/>
        <rFont val="Times New Roman"/>
        <family val="1"/>
        <charset val="204"/>
      </rPr>
      <t xml:space="preserve">
1208/20
лот2
</t>
    </r>
  </si>
  <si>
    <r>
      <rPr>
        <b/>
        <sz val="12"/>
        <color rgb="FFFF0000"/>
        <rFont val="Times New Roman"/>
        <family val="1"/>
        <charset val="204"/>
      </rPr>
      <t>Приказ МЗ РБ  №984 от 25.09.2020
Исключены эти закупки из Подпрограммы 7 "Обеспечение функционирования системы здравоохранения Республики Беларусь" п.4.12.2 и вкючены в новую позицию 2.14.3</t>
    </r>
    <r>
      <rPr>
        <sz val="12"/>
        <rFont val="Times New Roman"/>
        <family val="1"/>
        <charset val="204"/>
      </rPr>
      <t xml:space="preserve">
на контракте
 ООО "БМ МЕДИКАЛ"
Договор № К-19/1083/С-1 07.06.19. Поставка товара в течение 60 кал.  Дней с даты уведомления - до 05.08.20 .
</t>
    </r>
    <r>
      <rPr>
        <sz val="12"/>
        <color indexed="10"/>
        <rFont val="Times New Roman"/>
        <family val="1"/>
        <charset val="204"/>
      </rPr>
      <t>Перенесено в МТ Приказ  № 776 от 21.06.19 ( 3 к-та ).  ПЛАН 2020. Приказ 73 от  30.01.20</t>
    </r>
    <r>
      <rPr>
        <b/>
        <sz val="12"/>
        <color indexed="10"/>
        <rFont val="Times New Roman"/>
        <family val="1"/>
        <charset val="204"/>
      </rPr>
      <t xml:space="preserve">
</t>
    </r>
  </si>
  <si>
    <r>
      <t xml:space="preserve">(ПЭА) 05.02.2020 - повторное открытие - 2уч; 28.02.2020 -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необходимостью внесения изменений и дополнений в заявку на закупку № 272/68-19 с учетом письма ГУ «РНПЦ онкологии и медицинской радиологии им. Н.Н. Александрова» (вх. от 26.02.2020 № 8-10/3613).
</t>
    </r>
    <r>
      <rPr>
        <b/>
        <sz val="12"/>
        <color indexed="8"/>
        <rFont val="Times New Roman"/>
        <family val="1"/>
        <charset val="204"/>
      </rPr>
      <t>объявлен новый конкурс 441/20</t>
    </r>
    <r>
      <rPr>
        <sz val="12"/>
        <color indexed="8"/>
        <rFont val="Times New Roman"/>
        <family val="1"/>
        <charset val="204"/>
      </rPr>
      <t>: 03.06.2020 - открытие - 2уч; 24.06.2020 - рассмотрение 1 разделов - допущен к торгам; 14.07.2020 - торги; 15.07.2020 - подведение итогов торгов - победителем выбран участник SIA "MEDIBRIDGE";на контракте с 27.07.2020. .</t>
    </r>
    <r>
      <rPr>
        <sz val="12"/>
        <color rgb="FFFF0000"/>
        <rFont val="Times New Roman"/>
        <family val="1"/>
        <charset val="204"/>
      </rPr>
      <t xml:space="preserve"> Приказ 73 от  30.01.20.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 xml:space="preserve">Приказ МЗ РБ  №984 от 25.09.2020
</t>
    </r>
    <r>
      <rPr>
        <b/>
        <sz val="12"/>
        <color rgb="FFFF0000"/>
        <rFont val="Times New Roman"/>
        <family val="1"/>
        <charset val="204"/>
      </rPr>
      <t>Исключены эти закупки из Подпрограммы 7 "Обеспечение функционирования системы здравоохранения Республики Беларусь" п.4.15. и вкючены в новую позицию 2.18.</t>
    </r>
  </si>
  <si>
    <r>
      <rPr>
        <b/>
        <sz val="12"/>
        <color indexed="8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 AFS Medizintechnik GmbH - 3 034 937,00 BYN - 1 к-т</t>
    </r>
  </si>
  <si>
    <r>
      <rPr>
        <strike/>
        <sz val="12"/>
        <rFont val="Times New Roman"/>
        <family val="1"/>
        <charset val="204"/>
      </rPr>
      <t>3 000 000,00</t>
    </r>
    <r>
      <rPr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6 200 227,27</t>
    </r>
  </si>
  <si>
    <r>
      <t xml:space="preserve">ПЛАН 2020
</t>
    </r>
    <r>
      <rPr>
        <sz val="12"/>
        <rFont val="Times New Roman"/>
        <family val="1"/>
        <charset val="204"/>
      </rPr>
      <t xml:space="preserve">02.12.2020 - открытие (3 запроса на ЭТП) - увеличен срок поставки до 180 дней
</t>
    </r>
  </si>
  <si>
    <r>
      <rPr>
        <b/>
        <sz val="12"/>
        <rFont val="Times New Roman"/>
        <family val="1"/>
        <charset val="204"/>
      </rPr>
      <t xml:space="preserve">лот1: </t>
    </r>
    <r>
      <rPr>
        <sz val="12"/>
        <rFont val="Times New Roman"/>
        <family val="1"/>
        <charset val="204"/>
      </rPr>
      <t xml:space="preserve">02.12.2020 - открытие - 3 уч; 13.01.2021 - рассмотрение 1 разделов - допущен к торгам; 20.01.2021 - торги; 27.01.2021 - подведение итогов торгов - победителем выбран участник AFS Medizintechnik GmbH; на контракте с 08.02.2021. </t>
    </r>
    <r>
      <rPr>
        <sz val="12"/>
        <color rgb="FFFF0000"/>
        <rFont val="Times New Roman"/>
        <family val="1"/>
        <charset val="204"/>
      </rPr>
      <t>ПЛАН 2021-уточн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</si>
  <si>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AFS Medizintechnik GmbH  -  2 725 937,05 BYN - 1 шт. 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</si>
  <si>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: 02.12.2020 - открытие - 4 уч;; 13.01.2021 - рассмотрение 1 разделов - допущен к торгам; 20.01.2021 - торги; 27.01.2021 - подведение итогов торгов - победителем выбран участник AFS Medizintechnik GmbH; на контракте с 10.02.2021 </t>
    </r>
    <r>
      <rPr>
        <sz val="12"/>
        <color rgb="FFFF0000"/>
        <rFont val="Times New Roman"/>
        <family val="1"/>
        <charset val="204"/>
      </rPr>
      <t>ПЛАН 2021-уточн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</si>
  <si>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 Sabiedriba ar ierobezotu atbildibu "SIS BIZNESA SERVISS" - 2 420 000,00 BYN - 1 ед. </t>
    </r>
  </si>
  <si>
    <r>
      <t xml:space="preserve">НЕТ В ПЛАНЕ 2020
</t>
    </r>
    <r>
      <rPr>
        <sz val="12"/>
        <rFont val="Times New Roman"/>
        <family val="1"/>
        <charset val="204"/>
      </rPr>
      <t xml:space="preserve">25.11.2020 - открытие (3 запроса на ЭТП - отвечены) - 4 уч (подано предложений); 16.12.2020 - рассмотрение 1 разделов - допущен к торгам; 22.12.2020 - торги; 23.12.2020 - подведение итогов торгов - победителем выбран участник ООО "МЕДКАРДИОСЕРВИС"; на контракте с 30.12.2020. </t>
    </r>
    <r>
      <rPr>
        <b/>
        <sz val="12"/>
        <color rgb="FFFF0000"/>
        <rFont val="Times New Roman"/>
        <family val="1"/>
        <charset val="204"/>
      </rPr>
      <t>ПЛАН 2021-уточн</t>
    </r>
  </si>
  <si>
    <r>
      <t xml:space="preserve">НЕТ В ПЛАНЕ 2020
</t>
    </r>
    <r>
      <rPr>
        <sz val="12"/>
        <rFont val="Times New Roman"/>
        <family val="1"/>
        <charset val="204"/>
      </rPr>
      <t xml:space="preserve">23.11.2020 - открытие (2 запроса на ЭТП) - </t>
    </r>
    <r>
      <rPr>
        <b/>
        <sz val="12"/>
        <rFont val="Times New Roman"/>
        <family val="1"/>
        <charset val="204"/>
      </rPr>
      <t>отменен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20.11.2020г. (протокол № 81/1) </t>
    </r>
  </si>
  <si>
    <r>
      <t xml:space="preserve">НЕТ В ПЛАНЕ 2020
</t>
    </r>
    <r>
      <rPr>
        <sz val="12"/>
        <rFont val="Times New Roman"/>
        <family val="1"/>
        <charset val="204"/>
      </rPr>
      <t xml:space="preserve">23.11.2020 - (1 запрос на ЭТП) - </t>
    </r>
    <r>
      <rPr>
        <b/>
        <sz val="12"/>
        <rFont val="Times New Roman"/>
        <family val="1"/>
        <charset val="204"/>
      </rPr>
      <t xml:space="preserve">отменен </t>
    </r>
    <r>
      <rPr>
        <sz val="12"/>
        <rFont val="Times New Roman"/>
        <family val="1"/>
        <charset val="204"/>
      </rPr>
      <t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20.11.2020г. (протокол № 81/1</t>
    </r>
  </si>
  <si>
    <r>
      <t xml:space="preserve">Приказ 73 от  30.01.20 см. Приказ 357 27.03.20  п. 4.2.2
</t>
    </r>
    <r>
      <rPr>
        <sz val="12"/>
        <rFont val="Times New Roman"/>
        <family val="1"/>
        <charset val="204"/>
      </rPr>
      <t>19.08.2020 - открытие - 0 уч; признан несостоявшимся
(ЗОИ) 09.09.2020 - открытие - 1уч; 09.12.2020 - рассмотрение ЭЗ(запрос участнику закупки - нет ответа на 18.11.2020; 18.11.2020 направлен второй запрос от ЭК участнику - нет ответов на 24.11.2020) - выбрать поставщиком УП «Адани»; на контракте с 10.12.2020</t>
    </r>
  </si>
  <si>
    <r>
      <t>01.08.2018 - поступила заявка на закупку
10.12.2018 - поступил приказ от МЗ РБ о создании ЭК
21.11.2018 - открытие (Запрос на ЭТП) - 0 уч; признан несостоявшимся; провести по ЗОИ
(ЗОИ) 05.12.2018 - открытие - 1уч; передан на ЭК;  03.04.2019 - рассмотрение ЭЗ ( перенос 23.01.2019 - запрос в отдел маркетинга - превышение нач.стоимости; перенос с 20.03.2019 - маркетинг(скидка))- отклонение
(ПЗОИ) 17.04.2019 - повторное открытие - 2уч; передан на ЭК; 23.10.2019 - рассмотрение ЭЗ (запрос участнику) - выбрать поставщиком ОДО «Геол-М», Республика Беларусь; 25.10.2019 - закупочная МЗ РБ - утверждено; перерегистрация 1 позиции.  На контракте с  10.02.21.</t>
    </r>
    <r>
      <rPr>
        <sz val="12"/>
        <color rgb="FFFF0000"/>
        <rFont val="Times New Roman"/>
        <family val="1"/>
        <charset val="204"/>
      </rPr>
      <t xml:space="preserve"> Приказ 73 от  30.01.20. ПЛАН 2021-уточн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</si>
  <si>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ОДО «Геол-М», Республика Беларусь -338 073,68 бел.руб - 1 шт. </t>
    </r>
  </si>
  <si>
    <r>
      <rPr>
        <sz val="12"/>
        <color rgb="FFFF0000"/>
        <rFont val="Times New Roman"/>
        <family val="1"/>
        <charset val="204"/>
      </rPr>
      <t>Приказ МЗ РБ  №984 от 25.09.2020
Исключены эти закупки из Подпрограммы 7 "Обеспечение функционирования системы здравоохранения Республики Беларусь" п.4.12.2 и вкючены в новую позицию 2.14.3</t>
    </r>
    <r>
      <rPr>
        <sz val="12"/>
        <rFont val="Times New Roman"/>
        <family val="1"/>
        <charset val="204"/>
      </rPr>
      <t xml:space="preserve">
на контракте
 ООО "БМ МЕДИКАЛ"
Договор № К-19/1083/С-1 07.06.19. Исполнен.
</t>
    </r>
    <r>
      <rPr>
        <sz val="12"/>
        <color indexed="10"/>
        <rFont val="Times New Roman"/>
        <family val="1"/>
        <charset val="204"/>
      </rPr>
      <t>Перенесено в МТ Приказ  № 776 от 21.06.19 ( 3 к-та ).  ПЛАН 2020. Приказ 73 от  30.01.20</t>
    </r>
    <r>
      <rPr>
        <b/>
        <sz val="12"/>
        <color indexed="10"/>
        <rFont val="Times New Roman"/>
        <family val="1"/>
        <charset val="204"/>
      </rPr>
      <t xml:space="preserve">
</t>
    </r>
  </si>
  <si>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>На контракт с -9.08.19.
Договор С-19/1711 22.08.2019. Исполнен.</t>
    </r>
    <r>
      <rPr>
        <sz val="12"/>
        <color rgb="FFFF0000"/>
        <rFont val="Times New Roman"/>
        <family val="1"/>
        <charset val="204"/>
      </rPr>
      <t xml:space="preserve"> Приказ № 1242 17.10.19. ПЛАН 2020. Приказ 73 от  30.01.20.</t>
    </r>
  </si>
  <si>
    <r>
      <rPr>
        <sz val="12"/>
        <rFont val="Times New Roman"/>
        <family val="1"/>
        <charset val="204"/>
      </rPr>
      <t>30.04.2019 - подведение итогов торгов - выбран победитель; проводятся маркетинговые исследования. на контракте с 24.05.2019. 
ООО "БМ МЕДИКАЛ" - 1 к-т
Договор К-19/1083-С1 07.06.19.Исполнен.</t>
    </r>
    <r>
      <rPr>
        <sz val="12"/>
        <color rgb="FFFF0000"/>
        <rFont val="Times New Roman"/>
        <family val="1"/>
        <charset val="204"/>
      </rPr>
      <t xml:space="preserve">   Приказ 357 27.03.20.</t>
    </r>
  </si>
  <si>
    <r>
      <t>28.08.2019 - открытие - 2уч; 18.09.2019 - рассмотрение 1 разделов - допущен к торгам; 24.09.2019 - торги; 25.09.2019 - подведение итогов торгов - победителем выбрана компания Entrydell S.A., проводятся маркетинговые исследования; 30.09.2019 - закупочная МЗ РБ - утверждено; на контракте с 30.09.2019. Документы возвращены на доработку в КО 03.10.19
09.10.2019 - отменен в связи с возникновением необходимости внесения изменений в требования к участникам 
объявлен новый конкурс 874/19 : 13.11.2019 - открытие (запросы на ЭТП) - 2уч; 20.11.2019 - рассмотрение 1 разделов - отклонение; признан несостоявшимся
(ПЭА) 18.12.2019 - повторное открытие - 2уч; 26.12.2019 - рассмотрение 1 разделов - допущен к торгам; 04.01.2020 - торги; 09.01.2020 - подведение итогов торгов - выбран победитель  Entrydell S.A; на  контракте с 15.01.2020; 17.01.2020 - закупочная МЗ РБ - утверждено  .План 2020. План 2020. Приказ 73 от  30.01.20
Контракт C-20/320 23/01/20. Исполнен.  .</t>
    </r>
    <r>
      <rPr>
        <sz val="12"/>
        <color rgb="FFFF0000"/>
        <rFont val="Times New Roman"/>
        <family val="1"/>
        <charset val="204"/>
      </rPr>
      <t>Приказ 73 от  30.01.20</t>
    </r>
  </si>
  <si>
    <r>
      <rPr>
        <b/>
        <sz val="12"/>
        <color rgb="FFFF0000"/>
        <rFont val="Times New Roman"/>
        <family val="1"/>
        <charset val="204"/>
      </rPr>
      <t>Приказ МЗ РБ  №984 от 25.09.2020
Исключены эти закупки из Подпрограммы 7 "Обеспечение функционирования системы здравоохранения Республики Беларусь" п.4.15. и вкючены в новую позицию 2.18.</t>
    </r>
    <r>
      <rPr>
        <sz val="12"/>
        <color indexed="8"/>
        <rFont val="Times New Roman"/>
        <family val="1"/>
        <charset val="204"/>
      </rPr>
      <t xml:space="preserve">
(ПЗОИ) 06.11.2019 -  повторное открытие (запрос потенциальному участнику по регистрации - нет регистрации). 
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25.10.2019 - закупочная МЗ РБ - </t>
    </r>
    <r>
      <rPr>
        <b/>
        <sz val="12"/>
        <rFont val="Times New Roman"/>
        <family val="1"/>
        <charset val="204"/>
      </rPr>
      <t>отменен</t>
    </r>
    <r>
      <rPr>
        <sz val="12"/>
        <rFont val="Times New Roman"/>
        <family val="1"/>
        <charset val="204"/>
      </rPr>
      <t xml:space="preserve"> в связи с необходимостью внесения изменений и дополнений в требования к участникам; провести новую процедуру государственной закупки – электронный аукцион по ранее утвержденной заявке на закупку № 362/50-18
</t>
    </r>
    <r>
      <rPr>
        <b/>
        <sz val="12"/>
        <rFont val="Times New Roman"/>
        <family val="1"/>
        <charset val="204"/>
      </rPr>
      <t>объявлен новый конкурс 1002/19:</t>
    </r>
    <r>
      <rPr>
        <sz val="12"/>
        <rFont val="Times New Roman"/>
        <family val="1"/>
        <charset val="204"/>
      </rPr>
      <t xml:space="preserve"> 26.12.2019 - открытие - 1уч; признан несостоявшимся
(ПЭА) 22.01.2020- повторное открытие - 1уч; признан несостоявшимся
(ЗОИ) 05.02.2020 - открытие - 1уч; 15.04.2020 - рассмотрение ЭЗ (доработка ЭЗ) - выбрать поставщиком участника SIA Medibridge; 15.04.2020 - закупочная МЗ РБ - утверждено; на контракте с 15.04.2020
</t>
    </r>
    <r>
      <rPr>
        <b/>
        <sz val="12"/>
        <rFont val="Times New Roman"/>
        <family val="1"/>
        <charset val="204"/>
      </rPr>
      <t xml:space="preserve">КОЛИЧЕСТВО??? (по ЗЗ - 1 шт для РНПЦ ТО) + 1049/19 (ОМР). </t>
    </r>
    <r>
      <rPr>
        <b/>
        <sz val="12"/>
        <color rgb="FFFF0000"/>
        <rFont val="Times New Roman"/>
        <family val="1"/>
        <charset val="204"/>
      </rPr>
      <t>Приказ 73 от  30.01.20.</t>
    </r>
  </si>
  <si>
    <r>
      <t xml:space="preserve">(ПЭА) 05.02.2020 - повторное открытие - 2уч; 28.02.2020 -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необходимостью внесения изменений и дополнений в заявку на закупку № 272/68-19 с учетом письма ГУ «РНПЦ онкологии и медицинской радиологии им. Н.Н. Александрова» (вх. от 26.02.2020 № 8-10/3613).
</t>
    </r>
    <r>
      <rPr>
        <b/>
        <sz val="12"/>
        <color indexed="8"/>
        <rFont val="Times New Roman"/>
        <family val="1"/>
        <charset val="204"/>
      </rPr>
      <t>объявлен новый конкурс 441/20</t>
    </r>
    <r>
      <rPr>
        <sz val="12"/>
        <color indexed="8"/>
        <rFont val="Times New Roman"/>
        <family val="1"/>
        <charset val="204"/>
      </rPr>
      <t>: 03.06.2020 - открытие - 2уч; 24.06.2020 - рассмотрение 1 разделов - допущен к торгам; 14.07.2020 - торги; 15.07.2020 - подведение итогов торгов - победителем выбран участник SIA "MEDIBRIDGE";на контракте с 27.07.2020. .</t>
    </r>
    <r>
      <rPr>
        <sz val="12"/>
        <color rgb="FFFF0000"/>
        <rFont val="Times New Roman"/>
        <family val="1"/>
        <charset val="204"/>
      </rPr>
      <t xml:space="preserve"> Приказ 73 от  30.01.20.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 xml:space="preserve">Приказ МЗ РБ  </t>
    </r>
    <r>
      <rPr>
        <b/>
        <sz val="12"/>
        <color rgb="FFFF0000"/>
        <rFont val="Times New Roman"/>
        <family val="1"/>
        <charset val="204"/>
      </rPr>
      <t>№984 от 25.09.2020
Исключены эти закупки из Подпрограммы 7 "Обеспечение функционирования системы здравоохранения Республики Беларусь" п.4.15. и вкючены в новую позицию 2.18.</t>
    </r>
  </si>
  <si>
    <r>
      <rPr>
        <sz val="12"/>
        <rFont val="Times New Roman"/>
        <family val="1"/>
        <charset val="204"/>
      </rPr>
      <t xml:space="preserve">18.03.2020 - открытие - 3уч; 08.04.2020 - </t>
    </r>
    <r>
      <rPr>
        <b/>
        <sz val="12"/>
        <rFont val="Times New Roman"/>
        <family val="1"/>
        <charset val="204"/>
      </rPr>
      <t xml:space="preserve">отменен </t>
    </r>
    <r>
      <rPr>
        <sz val="12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заседания комиссии по определению первоочередных закупок Министерства здравоохранения Республики Беларусь  Протокол №17/1 от 03.04.2020г.) </t>
    </r>
    <r>
      <rPr>
        <sz val="12"/>
        <color rgb="FFFF0000"/>
        <rFont val="Times New Roman"/>
        <family val="1"/>
        <charset val="204"/>
      </rPr>
      <t xml:space="preserve">
Приказ 73 от  30.01.20.
</t>
    </r>
    <r>
      <rPr>
        <b/>
        <sz val="12"/>
        <rFont val="Times New Roman"/>
        <family val="1"/>
        <charset val="204"/>
      </rPr>
      <t>объявлен новый конкурс 437/20:</t>
    </r>
    <r>
      <rPr>
        <sz val="12"/>
        <rFont val="Times New Roman"/>
        <family val="1"/>
        <charset val="204"/>
      </rPr>
      <t xml:space="preserve"> 27.05.2020 - открытие - 6уч; 24.06.2020 - рассмотрение 1 разделов (снят с рассмотрения 17.06.2020 - ПИСЬМО К ГЛАВНОМУ ВНЕШТАТНОМУ И НА ПРЕДСЕДАТЕЛЯ)
22.06.2020 -</t>
    </r>
    <r>
      <rPr>
        <b/>
        <sz val="12"/>
        <rFont val="Times New Roman"/>
        <family val="1"/>
        <charset val="204"/>
      </rPr>
      <t xml:space="preserve"> отменен </t>
    </r>
    <r>
      <rPr>
        <sz val="12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(протокол № 44/1 заседания комиссии по определению первоочередных закупок Министерства здравоохранения Республики Беларусь от 19.06.2020) </t>
    </r>
  </si>
  <si>
    <r>
      <rPr>
        <b/>
        <sz val="12"/>
        <rFont val="Times New Roman"/>
        <family val="1"/>
        <charset val="204"/>
      </rPr>
      <t>(приказ МЗ РБ №688 от 01.07.2020 ) - увеличение количества с 1 650 ед. на 2 000 ед.</t>
    </r>
    <r>
      <rPr>
        <sz val="12"/>
        <rFont val="Times New Roman"/>
        <family val="1"/>
        <charset val="204"/>
      </rPr>
      <t xml:space="preserve">
18.03.2020 - открытие - 3уч; 08.04.2020 - рассмотрение 1 разделов - допущены к торгам; 14.04.2020 - торги; 15.04.2020 - подведение итогов торгов - победителем выбран участник ООО "Документ Сервис Групп" ; 17.04.2020 - закупочная МЗ РБ - утверждено; на контракте с 21.04.2020. Исполнен.</t>
    </r>
    <r>
      <rPr>
        <sz val="12"/>
        <color rgb="FFFF0000"/>
        <rFont val="Times New Roman"/>
        <family val="1"/>
        <charset val="204"/>
      </rPr>
      <t xml:space="preserve">
Приказ 73 от  30.01.20. Приказ 688  от 01.07.20</t>
    </r>
  </si>
  <si>
    <r>
      <t xml:space="preserve">ПЛАН 2020.  </t>
    </r>
    <r>
      <rPr>
        <b/>
        <sz val="12"/>
        <color rgb="FFFF0000"/>
        <rFont val="Times New Roman"/>
        <family val="1"/>
        <charset val="204"/>
      </rPr>
      <t>Приказ 73 от 30.01.20. См. Превентивный фонд п. 558.1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26.08.2020 - открытие - 3уч; 16.09.2020 - рассмотрение 1 разделов - допущен к торгам; 23.09.2020 - торги; 30.09.2020 - подведение итогов торгов - победителем выбран участник участником-победителем выбран участник UAB "NESWEB"; на контракте с 06.10.2020</t>
    </r>
  </si>
  <si>
    <r>
      <t>09.09.2020 - открытие (переносы подачи предложениий - запросы на ЭТП)- признан несостоявшимся;
(ПЭА) 30.09.2020 - повторное открытие - признан несостоявшимся
(ПЗОИ) 14.10.2020 - открытие - 1 уч; 28.10.2020 - рассмотрение ЭЗ - выбрать поставщиком  УП "АДАНИ"; на контракте с 29.10.2020.</t>
    </r>
    <r>
      <rPr>
        <sz val="12"/>
        <color rgb="FFFF0000"/>
        <rFont val="Times New Roman"/>
        <family val="1"/>
        <charset val="204"/>
      </rPr>
      <t xml:space="preserve"> ПЛАН 2021-уточн</t>
    </r>
  </si>
  <si>
    <r>
      <rPr>
        <b/>
        <sz val="12"/>
        <color indexed="8"/>
        <rFont val="Times New Roman"/>
        <family val="1"/>
        <charset val="204"/>
      </rPr>
      <t>лот4</t>
    </r>
    <r>
      <rPr>
        <sz val="12"/>
        <color indexed="8"/>
        <rFont val="Times New Roman"/>
        <family val="1"/>
        <charset val="204"/>
      </rPr>
      <t xml:space="preserve">
 УП "АДАНИ" - 292 000,00 BYN. - 2 шт.</t>
    </r>
  </si>
  <si>
    <r>
      <rPr>
        <b/>
        <sz val="12"/>
        <color indexed="8"/>
        <rFont val="Times New Roman"/>
        <family val="1"/>
        <charset val="204"/>
      </rPr>
      <t>лот3</t>
    </r>
    <r>
      <rPr>
        <sz val="12"/>
        <color indexed="8"/>
        <rFont val="Times New Roman"/>
        <family val="1"/>
        <charset val="204"/>
      </rPr>
      <t xml:space="preserve">
ООО  "БЕЛМЕДСНАБТЕХНИКА"-393 316,56 бел. руб.-10 шт.
</t>
    </r>
  </si>
  <si>
    <r>
      <rPr>
        <strike/>
        <sz val="12"/>
        <color indexed="8"/>
        <rFont val="Times New Roman"/>
        <family val="1"/>
        <charset val="204"/>
      </rPr>
      <t>290/20 -ЗОИ</t>
    </r>
    <r>
      <rPr>
        <b/>
        <sz val="12"/>
        <color indexed="8"/>
        <rFont val="Times New Roman"/>
        <family val="1"/>
        <charset val="204"/>
      </rPr>
      <t xml:space="preserve">
объявлен новый конкурс 
1089/20-ЗОИ</t>
    </r>
  </si>
  <si>
    <r>
      <t xml:space="preserve">Приказ 357 27.03.20
</t>
    </r>
    <r>
      <rPr>
        <sz val="12"/>
        <color theme="1"/>
        <rFont val="Times New Roman"/>
        <family val="1"/>
        <charset val="204"/>
      </rPr>
      <t xml:space="preserve">01.04.2020 - открытие - 1уч; 01.04.2020 - рассмотрение ЭЗ - отклонение;
(ПЗОИ) 08.04.2020 - повторное открытие - 2уч; 07.10.2020 - </t>
    </r>
    <r>
      <rPr>
        <b/>
        <sz val="12"/>
        <color theme="1"/>
        <rFont val="Times New Roman"/>
        <family val="1"/>
        <charset val="204"/>
      </rPr>
      <t>отменен</t>
    </r>
    <r>
      <rPr>
        <sz val="12"/>
        <color theme="1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06.10.2020 исх. №72/1)
</t>
    </r>
    <r>
      <rPr>
        <b/>
        <sz val="12"/>
        <color theme="1"/>
        <rFont val="Times New Roman"/>
        <family val="1"/>
        <charset val="204"/>
      </rPr>
      <t>объявлен новый конкурс 1089/20-ЗОИ</t>
    </r>
    <r>
      <rPr>
        <sz val="12"/>
        <color theme="1"/>
        <rFont val="Times New Roman"/>
        <family val="1"/>
        <charset val="204"/>
      </rPr>
      <t>: 14.10.2020 - открытие - 4 уч;04.11.2020 - рассмотрение ЭЗ (нет ЭЗ на 02.11.2020) - выбрать поставщиком ООО «БДК-Эир» ; на контракте с 04.11.2020</t>
    </r>
  </si>
  <si>
    <r>
      <t xml:space="preserve">COVID Приказ №572 от 27.05.2020
</t>
    </r>
    <r>
      <rPr>
        <sz val="12"/>
        <rFont val="Times New Roman"/>
        <family val="1"/>
        <charset val="204"/>
      </rPr>
      <t>05.08.2020 - открытие - 1 уч; признан несостоявшимся
(ЗОИ)12.08.2020 - открытие - 3 уч; 26.08.2020 - рассмотрение ЭЗ - выбрать поставщиком ООО «Биомедика» ; 
 На контракте с 28.08.20</t>
    </r>
    <r>
      <rPr>
        <sz val="12"/>
        <color rgb="FFFF0000"/>
        <rFont val="Times New Roman"/>
        <family val="1"/>
        <charset val="204"/>
      </rPr>
      <t>. СПОНСОРСКИЕ СРЕДСТВА. Прот. 67/1 п. 12.3.</t>
    </r>
  </si>
  <si>
    <r>
      <rPr>
        <sz val="12"/>
        <color rgb="FFFF0000"/>
        <rFont val="Times New Roman"/>
        <family val="1"/>
        <charset val="204"/>
      </rPr>
      <t>COVID Приказ №572 от 27.05.2020</t>
    </r>
    <r>
      <rPr>
        <sz val="12"/>
        <rFont val="Times New Roman"/>
        <family val="1"/>
        <charset val="204"/>
      </rPr>
      <t xml:space="preserve">
05.08.2020 - открытие
</t>
    </r>
    <r>
      <rPr>
        <b/>
        <sz val="12"/>
        <rFont val="Times New Roman"/>
        <family val="1"/>
        <charset val="204"/>
      </rPr>
      <t>ПРИОСТАНОВЛЕН</t>
    </r>
    <r>
      <rPr>
        <sz val="12"/>
        <rFont val="Times New Roman"/>
        <family val="1"/>
        <charset val="204"/>
      </rPr>
      <t xml:space="preserve"> жалоба компании ООО "Снайбмед"; 30.07.2020 - рассмотрение жалобы в МАРТ. Нет протокола.
19.08.2020 - открытие - 11уч; 26.08.2020 - рассмотрение 1 разделов - допущен к торгам; 01.09.2020 - торги; 02.09.2020 - подведение итогов торгов - победителем выбран участник ООО "Альгимед Трейд"; . На контракте  с 10.09.20.</t>
    </r>
    <r>
      <rPr>
        <sz val="12"/>
        <color rgb="FFFF0000"/>
        <rFont val="Times New Roman"/>
        <family val="1"/>
        <charset val="204"/>
      </rPr>
      <t xml:space="preserve"> СПОНСОРСКИЕ СРЕДСТВА. Прот. 67/1 п. 12.3.</t>
    </r>
  </si>
  <si>
    <r>
      <rPr>
        <b/>
        <strike/>
        <sz val="12"/>
        <color indexed="8"/>
        <rFont val="Times New Roman"/>
        <family val="1"/>
        <charset val="204"/>
      </rPr>
      <t>447/19</t>
    </r>
    <r>
      <rPr>
        <b/>
        <sz val="12"/>
        <color indexed="8"/>
        <rFont val="Times New Roman"/>
        <family val="1"/>
        <charset val="204"/>
      </rPr>
      <t xml:space="preserve">
объявлен новый конкурс
579/19
лот10 </t>
    </r>
  </si>
  <si>
    <r>
      <t xml:space="preserve">Приказ МЗ РБ  №984 от 25.09.2020 .
</t>
    </r>
    <r>
      <rPr>
        <sz val="12"/>
        <rFont val="Times New Roman"/>
        <family val="1"/>
        <charset val="204"/>
      </rPr>
      <t xml:space="preserve"> объявлен новый конкурс 579/19 лот10: 14.08.2019 - открытие - признан несостоявшимся
(ПЭА) 04.09.2019 - повторное открытие - 0 уч; признан несостоявшимся
(ЗОИ) 18.09.2019 - открытие - 1уч; передан на ЭК; 16.10.2019 - рассмотрение ЭЗ - отклонение
(ПЗОИ) 06.11.2019 - повторное открытие - 1уч; передан на ЭК; 27.11.2019 - рассмотрение ЭЗ - отклонение
(ПЗОИ) 26.02.2020 - повторное открытие - 1уч; 10.04.2020 - рассмотрение ЭЗ (снят с рассмотрения 11.03.2020 - запрос разработчикам) - выбрать поставщиком ООО «Уркрафт-ИнтерМед»; 10.04.2020 - закупочная МЗ РБ - утверждено; на контракте с 15.04.2020.</t>
    </r>
  </si>
  <si>
    <r>
      <rPr>
        <sz val="12"/>
        <rFont val="Times New Roman"/>
        <family val="1"/>
        <charset val="204"/>
      </rPr>
      <t xml:space="preserve">26.06.2019 - рассмотрение 1 разделов - допущен к торгам; 01.2019 - торги; 10.07.2019 - подведение итогов торгов - победителем выбрано ОДО "БЕЛМЕДСНАБТЕХНИКА"; проводятся маркетинговые исследования; 02.08.2019 - закупочная МЗ РБ - утверждено;  на контракте с 08.08.2019
Договор С-19/1717 20.08.19.  Поставка товара в течение 60 кал.  Дней с даты уведомления. Прот. 51/1 - "Закупку осуществить за счет местных бюджетов " Прот 18/1 п. 3.4 внести в План 2020. </t>
    </r>
    <r>
      <rPr>
        <sz val="12"/>
        <color rgb="FFFF0000"/>
        <rFont val="Times New Roman"/>
        <family val="1"/>
        <charset val="204"/>
      </rPr>
      <t xml:space="preserve">Приказ МЗ РБ  №1125 от 26.10.2020 </t>
    </r>
  </si>
  <si>
    <r>
      <rPr>
        <b/>
        <sz val="12"/>
        <rFont val="Times New Roman"/>
        <family val="1"/>
        <charset val="204"/>
      </rPr>
      <t xml:space="preserve"> 26.08.2020 - открытие - 3уч; 16.09.2020 - рассмотрение 1 разделов - допущен к торгам; 23.09.2020 - торги; 30.09.2020 - подведение итогов торгов - победителем выбран участник участником-победителем выбран участник UAB "NESWEB"; на контракте с 06.10.2020.</t>
    </r>
    <r>
      <rPr>
        <b/>
        <sz val="12"/>
        <color rgb="FFFF0000"/>
        <rFont val="Times New Roman"/>
        <family val="1"/>
        <charset val="204"/>
      </rPr>
      <t xml:space="preserve"> План 2020 п. 4.18. Приказ 73 от  30.01.20. Приказ 1305 08.12.20 перенесено из превентивного плана</t>
    </r>
  </si>
  <si>
    <r>
      <t xml:space="preserve">26.06.2019 - отменен в связи с возникновением необходимости внесения изменений и (или) дополнений в предмет государственной закупки (письмо от заказчика ГУ «Республиканская детская больница медицинской реабилитации» (вх. от 24.06.2019 г. № 8-10/13187, исх. № 01-10/442 от 19.06.2019г.))
</t>
    </r>
    <r>
      <rPr>
        <b/>
        <sz val="12"/>
        <color indexed="8"/>
        <rFont val="Times New Roman"/>
        <family val="1"/>
        <charset val="204"/>
      </rPr>
      <t>объявлен новый конкурс 671/19</t>
    </r>
    <r>
      <rPr>
        <sz val="12"/>
        <color indexed="8"/>
        <rFont val="Times New Roman"/>
        <family val="1"/>
        <charset val="204"/>
      </rPr>
      <t xml:space="preserve">: 11.09.2019 - открытие - 1уч; признан несостоявшимся
(ПЭА) 02.10.2019 - повторное открытие - 0 уч; признан несостоявшимся
(ЗОИ) 16.10.2019 - открытие- 1уч;нет приказа о создании ЭК; 28.10.2020 - рассмотрение ЭЗ - отклонение
(ПЗОИ) 25.11.2020 - повторное открытие- 1уч; 18.12.2020 -  рассмотрение ЭЗ - отклонение; признан несостоявшимся
 </t>
    </r>
    <r>
      <rPr>
        <sz val="12"/>
        <color rgb="FFFF0000"/>
        <rFont val="Times New Roman"/>
        <family val="1"/>
        <charset val="204"/>
      </rPr>
      <t>Приказ № 1242 17.10.19. Приказ 73 от  30.01.20.</t>
    </r>
  </si>
  <si>
    <r>
      <rPr>
        <strike/>
        <sz val="12"/>
        <color indexed="8"/>
        <rFont val="Times New Roman"/>
        <family val="1"/>
        <charset val="204"/>
      </rPr>
      <t>756/20</t>
    </r>
    <r>
      <rPr>
        <b/>
        <sz val="12"/>
        <color indexed="8"/>
        <rFont val="Times New Roman"/>
        <family val="1"/>
        <charset val="204"/>
      </rPr>
      <t xml:space="preserve">
1332/20-ЗОИ</t>
    </r>
  </si>
  <si>
    <t xml:space="preserve"> ООО "Альгимед Трейд"  - 105 047,36 Бел.руб</t>
  </si>
  <si>
    <r>
      <t xml:space="preserve">16.12.2020 - открытие - 2уч; 24.02.20-21 - доп.открытие - 1уч; 03.03.2021 - рассмотрение   (нет ЭЗ на 15.01.2021; 20.01.2021 - снят с рассмотрения (запрос разработчикам); снят с рассмотрения 03.02.2021 - планируется отмена закупки)) - выбрать поставщиком  ООО "Альгимед Трейд"; на контракте с 03.03.2021 
</t>
    </r>
    <r>
      <rPr>
        <sz val="12"/>
        <color rgb="FFFF0000"/>
        <rFont val="Times New Roman"/>
        <family val="1"/>
        <charset val="204"/>
      </rPr>
      <t>см. План 2021</t>
    </r>
  </si>
  <si>
    <t xml:space="preserve">ЧП «Фэир Контраст»  -324 720,00 BYN.
</t>
  </si>
  <si>
    <r>
      <t xml:space="preserve">11.11.2020 - открытие - 1уч; признан несостоявшимся
(ЗОИ)25.11.2020 - открытие - 1уч; 02.12.2020 - доп.открытие - 1уч ;04.12.2020 - доп.открытие - 1уч; 10.02.2021 -  рассмотрение ЭЗ (нет ЭК на 15.01.2021; 17.12.2020 поступил приказ об ЭК и переданы документы на ЭК) - отклонение;
(ПЗОИ)10.02.2021 - повторное открытие - 1 уч; 03.03.2021 -  рассмотрение ЭЗ - выбрать поставщиком ЧП «Фэир Контраст» ; на контракте с 12.03.2021
</t>
    </r>
    <r>
      <rPr>
        <sz val="12"/>
        <color rgb="FFFF0000"/>
        <rFont val="Times New Roman"/>
        <family val="1"/>
        <charset val="204"/>
      </rPr>
      <t>см. План 2021</t>
    </r>
    <r>
      <rPr>
        <sz val="12"/>
        <color indexed="8"/>
        <rFont val="Times New Roman"/>
        <family val="1"/>
        <charset val="204"/>
      </rPr>
      <t xml:space="preserve">
</t>
    </r>
  </si>
  <si>
    <t xml:space="preserve">
ООО "ЗАРГА Медика"  - 83 974,00 бел.руб
</t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</si>
  <si>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</t>
    </r>
    <r>
      <rPr>
        <b/>
        <i/>
        <sz val="12"/>
        <color rgb="FFFF0000"/>
        <rFont val="Times New Roman"/>
        <family val="1"/>
        <charset val="204"/>
      </rPr>
      <t xml:space="preserve">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28.10.2020 - открытие - 0 уч; признан несостоявшимся
(ЗОИ) 11.11.2020 - открытие - 0 уч;
(ПЗОИ) 25.11.2020 - повторное открытие- 1уч; 02.12.2020 - планируется рассмотрение ЭЗ - отклонение
(ПЗОИ) (ПЗОИ)17.02.2020 - открытие (планируется отмена в связи с внесением изменений в заявку на закупку)
</t>
    </r>
    <r>
      <rPr>
        <b/>
        <sz val="12"/>
        <color indexed="8"/>
        <rFont val="Times New Roman"/>
        <family val="1"/>
        <charset val="204"/>
      </rPr>
      <t>Объявлен новый конкурс 057/21-ЗОИ</t>
    </r>
    <r>
      <rPr>
        <sz val="12"/>
        <color indexed="8"/>
        <rFont val="Times New Roman"/>
        <family val="1"/>
        <charset val="204"/>
      </rPr>
      <t xml:space="preserve">: 17.02.2021 - открытие- 0 уч; 
(ПЗОИ) 24.02.2021 - повторное открытие. 10.03.2021 - рассмотрение ЭЗ - выбрать поставщиком 
ООО "ЗАРГА Медика"; на контракте с 10.03.2021 
</t>
    </r>
    <r>
      <rPr>
        <b/>
        <sz val="12"/>
        <color rgb="FFFF0000"/>
        <rFont val="Times New Roman"/>
        <family val="1"/>
        <charset val="204"/>
      </rPr>
      <t>ПЛАН 2021-уточн</t>
    </r>
  </si>
  <si>
    <t xml:space="preserve"> ОДО «БЕЛАКВИЛОН»  -59 424,00 BYN</t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</si>
  <si>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</t>
    </r>
    <r>
      <rPr>
        <b/>
        <i/>
        <sz val="12"/>
        <color rgb="FFFF0000"/>
        <rFont val="Times New Roman"/>
        <family val="1"/>
        <charset val="204"/>
      </rPr>
      <t>средств ОАО «Банк развития Республики Беларусь».</t>
    </r>
    <r>
      <rPr>
        <sz val="12"/>
        <color indexed="8"/>
        <rFont val="Times New Roman"/>
        <family val="1"/>
        <charset val="204"/>
      </rPr>
      <t xml:space="preserve">
28.10.2020 - открытие- 0 уч; признан несостоявшимся
(ЗОИ) 11.11.2020 - открытие - 1уч;  11.12.2020 - </t>
    </r>
    <r>
      <rPr>
        <b/>
        <sz val="12"/>
        <color indexed="8"/>
        <rFont val="Times New Roman"/>
        <family val="1"/>
        <charset val="204"/>
      </rPr>
      <t xml:space="preserve">отменен </t>
    </r>
    <r>
      <rPr>
        <sz val="12"/>
        <color indexed="8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11.12.2020 исх. №84/1) 
</t>
    </r>
    <r>
      <rPr>
        <b/>
        <sz val="12"/>
        <color indexed="8"/>
        <rFont val="Times New Roman"/>
        <family val="1"/>
        <charset val="204"/>
      </rPr>
      <t>Объявлен новый конкурс 055/21-ЗОИ</t>
    </r>
    <r>
      <rPr>
        <sz val="12"/>
        <color indexed="8"/>
        <rFont val="Times New Roman"/>
        <family val="1"/>
        <charset val="204"/>
      </rPr>
      <t xml:space="preserve">: 17.02.2021 - открытие - 2уч; 10.03.2021 - рассмотрение ЭЗ - выбрать поставщиком ОДО «БЕЛАКВИЛОН» ; на контракте с 12.03.2021
</t>
    </r>
    <r>
      <rPr>
        <b/>
        <sz val="12"/>
        <color rgb="FFFF0000"/>
        <rFont val="Times New Roman"/>
        <family val="1"/>
        <charset val="204"/>
      </rPr>
      <t>ПЛАН 2021-уточн</t>
    </r>
  </si>
  <si>
    <r>
      <rPr>
        <strike/>
        <sz val="12"/>
        <color indexed="8"/>
        <rFont val="Times New Roman"/>
        <family val="1"/>
        <charset val="204"/>
      </rPr>
      <t>142/21</t>
    </r>
    <r>
      <rPr>
        <b/>
        <sz val="12"/>
        <color indexed="8"/>
        <rFont val="Times New Roman"/>
        <family val="1"/>
        <charset val="204"/>
      </rPr>
      <t xml:space="preserve">
185/21</t>
    </r>
  </si>
  <si>
    <t>5+2</t>
  </si>
  <si>
    <r>
      <rPr>
        <b/>
        <sz val="12"/>
        <color indexed="8"/>
        <rFont val="Times New Roman"/>
        <family val="1"/>
        <charset val="204"/>
      </rPr>
      <t>объявлен новый конкурс 1001/19:</t>
    </r>
    <r>
      <rPr>
        <sz val="12"/>
        <color indexed="8"/>
        <rFont val="Times New Roman"/>
        <family val="1"/>
        <charset val="204"/>
      </rPr>
      <t xml:space="preserve">  26.12.2019 - открытие - 1уч; признан несостоявшимся
(ПЭА) 22.01.2020 - повторное открытие - 1уч; признан несостоявшимся
(ЗОИ) 05.02.2020 - открытие - 1 уч;  22.04.2020 - рассмотрение ЭЗ (запрос участнику) - выбрать поставщиком OÜ Fairfield Global; 06.05.2020 - закупочная МЗ РБ - утверждено; на контракте с 22.04.2020. </t>
    </r>
    <r>
      <rPr>
        <b/>
        <sz val="12"/>
        <color indexed="8"/>
        <rFont val="Times New Roman"/>
        <family val="1"/>
        <charset val="204"/>
      </rPr>
      <t xml:space="preserve">Документы возвращены на доработку в КО  05.05.20
</t>
    </r>
    <r>
      <rPr>
        <sz val="12"/>
        <color indexed="8"/>
        <rFont val="Times New Roman"/>
        <family val="1"/>
        <charset val="204"/>
      </rPr>
      <t>15.02.2021</t>
    </r>
    <r>
      <rPr>
        <b/>
        <sz val="12"/>
        <color indexed="8"/>
        <rFont val="Times New Roman"/>
        <family val="1"/>
        <charset val="204"/>
      </rPr>
      <t xml:space="preserve"> - отменен </t>
    </r>
    <r>
      <rPr>
        <sz val="12"/>
        <color indexed="8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
 </t>
    </r>
    <r>
      <rPr>
        <sz val="12"/>
        <color rgb="FFFF0000"/>
        <rFont val="Times New Roman"/>
        <family val="1"/>
        <charset val="204"/>
      </rPr>
      <t>Приказ 73 от  30.01.20.</t>
    </r>
  </si>
  <si>
    <r>
      <rPr>
        <b/>
        <sz val="12"/>
        <color rgb="FFFF0000"/>
        <rFont val="Times New Roman"/>
        <family val="1"/>
        <charset val="204"/>
      </rPr>
      <t>(приказ МЗ РБ №688 от 01.07.2020 ).</t>
    </r>
    <r>
      <rPr>
        <sz val="12"/>
        <color indexed="8"/>
        <rFont val="Times New Roman"/>
        <family val="1"/>
        <charset val="204"/>
      </rPr>
      <t xml:space="preserve">
01.07.2020 - открытие - 2уч; 05.08.2020 - рассмотрение 1 разделов - отклонение; признан несостоявшимся
 (ПЭА)02.09.2020 - повторное открытие - 2 уч; 07.10.2020 - рассмотрение 1 разделов - отклонение; признан несостоявшимся
(ЗОИ)  10.02.2021 -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(протокол заседания комиссии по определению первоочередных закупок Министерства здравоохранения Республики Беларусь №6/1 от 05.02.2021) </t>
    </r>
  </si>
  <si>
    <t>С-21/623 11/03/21</t>
  </si>
  <si>
    <t xml:space="preserve">Поставка товара в течение 60 кал.  Дней с даты уведомления.  Направлен запрос внештатному гл. специалисту о предоставлении распределения и графика поставки.  </t>
  </si>
  <si>
    <t>Поставка товара в течение 60 кал.  Дней с даты уведомления.  ПЛАН 2021</t>
  </si>
  <si>
    <t>Поставка товара в течение 60 кал.  Дней с даты уведомления. ПЛАН 2021</t>
  </si>
  <si>
    <t>Поставка товара в течение 60 кал.  Дней с даты уведомления.  ПЛАН 2021.</t>
  </si>
  <si>
    <t>Контракт в процессе подготовки. Поставка товара в течение 60 кал.  Дней с даты уведомления.   ПЛАН 2021</t>
  </si>
  <si>
    <t xml:space="preserve"> Поставка товара в течение 60 кал. Дней с даты уведомления. ПЛАН 2021</t>
  </si>
  <si>
    <t>Поставка товара в течение 60 кал. Дней с даты уведомления. ПЛАН 2021</t>
  </si>
  <si>
    <t xml:space="preserve"> Поставка товара в течение 60 кал. Дней с даты уведомления. ПЛАН 2021.</t>
  </si>
  <si>
    <t>Расходные материалы для эндоваскулярной нейрохирургии 
Приказ 856 19.08.20</t>
  </si>
  <si>
    <t>09.09.2020 - открытие (запросы на ЭТП) - 1уч; признан несостоявшимся
(ПЭА) 30.09.2020- повторное открытие - признан несостоявшимся
(ЗОИ) 21.10.2020 - открытие - 2уч; 11.11.2020 - рассмотрение ЭЗ - выбрать поставщиком  SIA “Medibridge”; на контракте с 12.11.20. Приказ 856 19.08.20</t>
  </si>
  <si>
    <t xml:space="preserve"> Контракт в процессе подготовки. Поставка товара в течение  60 кал.  Дней  с даты  уведомления. ПЛАН 2021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</si>
  <si>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 - 2уч ; 11.11.2020 - рассмотрение ЭЗ - выбрать поставщиком  SIA “Medibridge”;  На контракт с 12.11.20. Приказ 856 19.08.20</t>
  </si>
  <si>
    <t xml:space="preserve"> Контракт в процессе подготовки. Поставка товара в течение  60 кал.  Дней  с даты  уведомления. ПЛАН 2021.</t>
  </si>
  <si>
    <t>09.09.2020 - открытие (запросы на ЭТП) - 2уч; 07.10.2020 - рассмотрение 1 разделов - допущен к торгам; 14.10.2020 - торги; 21.10.2020 - подведение итогов торгов - победителем выбран участник SIA "MEDIBRIDGE"; на контракте с 28.10.2020. Приказ 856 19.08.20</t>
  </si>
  <si>
    <t xml:space="preserve"> Поставка товара в течение  60 кал.  Дней  с даты  уведомления. ПЛАН 2021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</si>
  <si>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 - 2уч; 11.11.2020 - рассмотрение ЭЗ - выбрать поставщиком  SIA “Medibridge”;  На контракте с 12.11.20. Приказ 856 19.08.20</t>
  </si>
  <si>
    <t>09.09.2020 - открытие (запросы на ЭТП). - 2уч; 07.10.2020 - рассмотрение 1 разделов - допущен к торгам; 14.10.2020 - торги; 21.10.2020 - подведение итогов торгов - победителем выбран участник SIA "MEDIBRIDGE" ; на контракте с 28.10.2020. Приказ 856 19.08.20</t>
  </si>
  <si>
    <t>Поставка товара в течение  60 кал.  Дней  с даты  уведомления. ПЛАН 2021.</t>
  </si>
  <si>
    <t>09.09.2020 - открытие (запросы на ЭТП). - 2уч; 07.10.2020 - рассмотрение 1 разделов - допущен к торгам; 14.10.2020 - торги;  21.10.2020 - подведение итогов торгов - победителем выбран участник SIA "MEDIBRIDGE" ;на контракте с 28.10.2020. Приказ 856 19.08.20</t>
  </si>
  <si>
    <t>09.09.2020 - открытие (запросы на ЭТП). - 2уч; 07.10.2020 - рассмотрение 1 разделов - допущен к торгам; 14.10.2020 - торги; 21.10.2020 - подведение итогов торгов - победителем выбран участник CYBERNET ENTERPRISES INC; На контракт с 29.10.20. Приказ 856 19.08.20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</si>
  <si>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 - 2уч; 11.11.2020 - рассмотрение ЭЗ - выбрать поставщиком  SIA “Medibridge”;  на контракте с 12.11.20. Приказ 856 19.08.20</t>
  </si>
  <si>
    <t xml:space="preserve">09.09.2020 - открытие (запросы на ЭТП). - 3уч; 07.10.2020 - рассмотрение 1 разделов - отклонение; признан несостоявшимся
 (ПЭА)28.10.2020 - повторное открытие - 2уч; 18.11.2020 - рассмотрение 1 разделов - отклонение; признан несостоявшимся
(ЗОИ)02.12.2020 - открытие - 1уч; 16.12.2020 - рассмотрение ЭЗ - выбрать поставщиком  SIA “Medibridge” ; на контракте с 16.12.2020
 Приказ 856 19.08.20
</t>
  </si>
  <si>
    <t>Контракт в процессе подготовки. Поставка товара в течение  60 кал.  Дней  с даты  уведомления. ПЛАН 2021.</t>
  </si>
  <si>
    <t>09.09.2020 - открытие (запросы на ЭТП). - 1уч; признан несостоявшимся
(ПЭА) 30.09.2020- повторное открытие - признан несостоявшимся
(ЗОИ) 14.10.2020 - открытие - 2уч;11.11.2020 - рассмотрение ЭЗ - выбрать поставщиком  SIA “Medibridge”;  на контракте с 12.11.20.
 Приказ 856 19.08.20</t>
  </si>
  <si>
    <t>09.09.2020 - открытие (запросы на ЭТП).  - 2уч; 07.10.2020 - рассмотрение 1 разделов - допущен к торгам; 14.10.2020 - торги;  21.10.2020 - подведение итогов торгов - победителем выбран участник SIA "MEDIBRIDGE" ; на контракте с 28.10.2020. Приказ 856 19.08.20</t>
  </si>
  <si>
    <t xml:space="preserve"> Поставка товара в течение 60 кал.  Дней с даты уведомления.ПЛАН 2021.</t>
  </si>
  <si>
    <t>09.09.2020 - открытие (запросы на ЭТП).  - 2уч; 07.10.2020 - рассмотрение 1 разделов - отклонение; признан несостоявшимся
(ПЭА) 28.10.2020 - повторное открытие - 1уч; признан несостоявшимся
(ЗОИ) 18.11.2020 - открытие - 1уч; 09.12.2020 - рассмотрение ЭЗ - выбрать поставщиком  SIA “Medibridge” ; на контракте с 10.12.2020
Приказ 856 19.08.20</t>
  </si>
  <si>
    <t>Контракт в процессе подготовки. Поставка товара в течение  60 кал.  Дней  с даты  уведомления. Приказ 856 19.08.20. ПЛАН 2021.</t>
  </si>
  <si>
    <t xml:space="preserve">09.09.2020 - открытие (запросы на ЭТП).  - 0уч; признан несостоявшимся
(ПЭА) 30.09.2020- повторное открытие - признан несостоявшимся
(ЗОИ) 21.10.2020 - открытие - 1уч; 11.11.2020 - рассмотрение ЭЗ - выбрать поставщиком  CYBERNET ENTERPRISES INC. ; на контракте с 12.11.2020. Приказ 856 19.08.20
</t>
  </si>
  <si>
    <t xml:space="preserve"> Поставка товара в течение  60 кал.  Дней  с даты  уведомления. ПЛАН 2021.</t>
  </si>
  <si>
    <t>09.09.2020 - открытие (запросы на ЭТП).  - 1уч; признан несостоявшимся
(ПЭА) 30.09.2020- повторное открытие - признан несостоявшимся
(ЗОИ) 21.10.2020 - открытие - 1уч;  11.11.2020 - рассмотрение ЭЗ - выбрать поставщиком  CYBERNET ENTERPRISES INC. ; на контракте с 12.11.2020. Приказ 856 19.08.20</t>
  </si>
  <si>
    <t>09.09.2020 - открытие (запросы на ЭТП).  - 0уч; признан несостоявшимся
(ПЭА) 30.09.2020- повторное открытие - признан несостоявшимся
(ЗОИ) 21.10.2020 - открытие - 1уч; 11.11.2020 - рассмотрение ЭЗ - выбрать поставщиком  CYBERNET ENTERPRISES INC. ; на контракте с 12.11.2020. Приказ 856 19.08.20</t>
  </si>
  <si>
    <t>09.09.2020 - открытие (запросы на ЭТП). - 2уч; 07.10.2020 - рассмотрение 1 разделов - отклонение; признан несостоявшимся
 (ПЭА)28.10.2020 - повторное открытие - 0уч; признан несостоявшимся
(ЗОИ) 18.11.2020 - открытие- 1уч; 09.12.2020 - рассмотрение ЭЗ - выбрать поставщиком  CYBERNET ENTERPRISES INC.; на контракте с 10.12.2020
Приказ 856 19.08.20</t>
  </si>
  <si>
    <t>09.09.2020 - открытие (запросы на ЭТП). . - 2уч; 07.10.2020 - рассмотрение 1 разделов - отклонение; признан несостоявшимся
 (ПЭА)28.10.2020 - повторное открытие - 0уч; признан несостоявшимся
(ПЗОИ) 18.11.2020 - повторное открытие- 1уч; 09.12.2020 - рассмотрение ЭЗ - выбрать поставщиком  CYBERNET ENTERPRISES INC. ; на котракте с 10.12.2020
. 
Приказ 856 19.08.20</t>
  </si>
  <si>
    <t>Контракт в процессе подготовки. Поставка товара в течение 60 кал.  Дней с даты уведомления.  План 2021</t>
  </si>
  <si>
    <t>09.09.2020 - открытие (запросы на ЭТП).   - 3уч; 07.10.2020 - рассмотрение 1 разделов - допущен к торгам; 14.10.2020 - торги;  21.10.2020 - подведение итогов торгов - победителем выбран участник SIA "MEDIBRIDGE" ; на контракте с 28.10.2020. Приказ 856 19.08.20</t>
  </si>
  <si>
    <t>09.09.2020 - открытие (запросы на ЭТП).  - 1уч; признан несостоявшимся
(ПЭА) 30.09.2020- повторное открытие - признан несостоявшимся
(ЗОИ) 21.10.2020 - открытие - 1уч; 18.11.2020 - рассмотрение ЭЗ (снят с рассмотрения 11.11.2020 - письмо об окончательной стоимости) - выбрать поставщиком ООО «АнгиоТек» ; на контракте с 23.11.2020. Приказ 856 19.08.20</t>
  </si>
  <si>
    <t>09.09.2020 - открытие (запросы на ЭТП).  - 3уч; 07.10.2020 - рассмотрение 1 разделов - отклонение; признан несостоявшимся
 (ПЭА)28.10.2020 - повторное открытие- 0уч; признан несостоявшимся
(ЗОИ) 18.11.2020 - открытие- 1уч; 09.12.2020 - рассмотрение ЭЗ - выбрать поставщиком  CYBERNET ENTERPRISES INC. ; на контракте с 10.12.2020
 Приказ 856 19.08.20</t>
  </si>
  <si>
    <t>09.09.2020 - открытие (запросы на ЭТП).  - 4уч; 07.10.2020 - рассмотрение 1 разделов - отклонение; признан несостоявшимся
 (ПЭА)28.10.2020 - повторное открытие- 0уч; признан несостоявшимся
(ЗОИ) 18.11.2020 - открытие- 1уч; 09.12.2020 - рассмотрение ЭЗ - выбрать поставщиком  CYBERNET ENTERPRISES INC. ; на контракте с 10.12.2020
 Приказ 856 19.08.20</t>
  </si>
  <si>
    <t>09.09.2020 - открытие (запросы на ЭТП). - 2уч; 07.10.2020 - рассмотрение 1 разделов - допущен к торгам; 14.10.2020 - торги; 21.10.2020 - подведение итогов торгов - победителем выбран участник ООО "Техномедицина" ; на контракте с 22.10.2020. Приказ 856 19.08.20</t>
  </si>
  <si>
    <t>09.09.2020 - открытие (запросы на ЭТП). - 2уч; 07.10.2020 - рассмотрение 1 разделов - допущен к торгам; 14.10.2020 - торги; 21.10.2020 - подведение итогов торгов - победителем выбран участник CYBERNET ENTERPRISES INC; на контракте с 29.10.2020. Приказ 856 19.08.20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</si>
  <si>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 - 1уч; 11.11.2020 - рассмотрение ЭЗ - выбрать поставщиком  CYBERNET ENTERPRISES INC. ; на контракте с 12.11.2020. Приказ 856 19.08.20</t>
  </si>
  <si>
    <t>09.09.2020 - открытие (запросы на ЭТП). - 0уч; признан несостоявшимся
(ПЭА) 30.09.2020- повторное открытие - признан несостоявшимся
(ЗОИ) 21.10.2020 - открытие - 1уч; 11.11.2020 - рассмотрение ЭЗ - выбрать поставщиком  CYBERNET ENTERPRISES INC. ; на контракте с 12.11.2020. Приказ 856 19.08.20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</si>
  <si>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 - 1уч;  11.11.2020 - рассмотрение ЭЗ - выбрать поставщиком  CYBERNET ENTERPRISES INC. ; на контракте с 12.11.2020. Приказ 856 19.08.20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</si>
  <si>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 - 1уч;   11.11.2020 - рассмотрение ЭЗ - выбрать поставщиком  CYBERNET ENTERPRISES INC. ; на контракте с 12.11.2020. Приказ 856 19.08.20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</si>
  <si>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 - 1уч; 11.11.2020 - рассмотрение ЭЗ - выбрать поставщиком ООО  «Белэкспомед»; на контракте с 12.11.2020. Приказ 856 19.08.20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</si>
  <si>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 - 1уч; 11.11.2020 - рассмотрение ЭЗ - выбрать поставщиком  SIA “Medibridge” ; на контракте с 12.11.2020. Приказ 856 19.08.20</t>
  </si>
  <si>
    <t>Контракт в процессе подготовки. Поставка товара в течение 60 кал.  Дней с даты уведомления. ПЛАН 2021</t>
  </si>
  <si>
    <t xml:space="preserve"> Поставка товара в течение 60 кал.  Дней с даты уведомления. ПЛАН 2021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</si>
  <si>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 - 1уч;  11.11.2020 - рассмотрение ЭЗ - выбрать поставщиком  SIA “Medibridge” ; на контракте с 12.11.2020. Приказ 856 19.08.20</t>
  </si>
  <si>
    <t>09.09.2020 - открытие (запросы на ЭТП).  - 2уч; 07.10.2020 - рассмотрение 1 разделов - допущен к торгам; 14.10.2020 - торги; 21.10.2020 - подведение итогов торгов - победителем выбран участник CYBERNET ENTERPRISES INC; готовится для передачи на контракт (ждем уторгованные специф). на контракт с 29.10.20. Приказ 856 19.08.20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</si>
  <si>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 - 0 уч; 
(ПЗОИ) 18.11.2020 - повторное открытие- 1уч; 09.12.2020 - рассмотрение ЭЗ - выбрать поставщиком  CYBERNET ENTERPRISES INC. ; на контракте с 10.12.2020. Приказ 856 19.08.20</t>
  </si>
  <si>
    <t xml:space="preserve"> Контракт в процессе подготовки. Поставка товара в течение 60 кал.  Дней с даты уведомления. ПЛАН 2021</t>
  </si>
  <si>
    <t>09.09.2020 - открытие (запросы на ЭТП). - 2уч; 07.10.2020 - рассмотрение 1 разделов - отклонение; признан несостоявшимся
 (ПЭА)28.10.2020 - повторное открытие - 2уч; 18.11.2020 - рассмотрение 1 разделов - допущен к торгам; 24.10.2020 - торги; 25.11.20202 - подведение итогов торгов - победителем выбран участник CYBERNET ENTERPRISES INC; на контракте с 01.12.2020. Приказ 856 19.08.20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</si>
  <si>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 - 1уч; 11.11.2020 - рассмотрение ЭЗ - выбрать поставщиком  SIA “Medibridge”; на контракте с 12.11.2020. Приказ 856 19.08.20</t>
  </si>
  <si>
    <t>Контракт в процессе подготовки. Поставка товара  течение 60 кал.  Дней с даты уведомления.  ПЛАН 2021</t>
  </si>
  <si>
    <t>09.09.2020 - открытие (запросы на ЭТП). - 0уч; признан несостоявшимся
(ПЭА) 30.09.2020- повторное открытие - признан несостоявшимся
(ЗОИ) 21.10.2020 - открытие - 1уч; 18.11.2020 - рассмотрение ЭЗ (снят с рассмотрения 11.11.2020 - письмо об окончат.стоим.) - выбрать поставщиком  CYBERNET ENTERPRISES INC. ; на контракте с 20.11.20202. Приказ 856 19.08.20</t>
  </si>
  <si>
    <t>Поставка товара  течение 60 кал.  Дней с даты уведомления.  ПЛАН 2021</t>
  </si>
  <si>
    <t xml:space="preserve"> Поставка товара  течение 60 кал.  Дней с даты уведомления.   ПЛАН 2021</t>
  </si>
  <si>
    <t>09.09.2020 - открытие (запросы на ЭТП). - 0уч; признан несостоявшимся
(ПЭА) 30.09.2020- повторное открытие - признан несостоявшимся
(ЗОИ) 21.10.2020 - открытие- 1уч; 11.11.2020 - рассмотрение ЭЗ - выбрать поставщиком ООО  «АнгиоТек» ; на контракте с 12.11.2020. Приказ 856 19.08.20</t>
  </si>
  <si>
    <t xml:space="preserve"> Поставка товара  течение 60 кал.  Дней с даты уведомления.  ПЛАН 2021.</t>
  </si>
  <si>
    <t xml:space="preserve">09.09.2020 - открытие (запросы на ЭТП). - 1уч; признан несостоявшимся
(ПЭА) 30.09.2020- повторное открытие - признан несостоявшимся
(ЗОИ) 21.10.2020 - открытие- 0уч;
(ПЗОИ) 21.10.2020 - повторное открытие; 11.11.2020 - рассмотрение ЭЗ - выбрать поставщиком ООО «Белэкспомед»; на контракте с 12.11.2020. Приказ 856 19.08.20
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</si>
  <si>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открытие- 1уч; 11.11.2020 - рассмотрение ЭЗ - выбрать поставщиком ООО  «Мостмед»; на контракте с 12.11.2020. Приказ 856 19.08.20</t>
  </si>
  <si>
    <t>09.09.2020 - открытие (запросы на ЭТП). - 0уч; признан несостоявшимся
(ПЭА) 30.09.2020- повторное открытие - признан несостоявшимся
(ЗОИ) 21.10.2020 - открытие- 1уч; 18.11.2020 - рассмотрение ЭЗ (снят с рассмотрения 11.11.2020 - письмо об окончат.стоим) - выбрать поставщиком CYBERNET ENTERPRISES INC.; на контракте с 20.11.2020. Приказ 856 19.08.20</t>
  </si>
  <si>
    <t>09.09.2020 - открытие (запросы на ЭТП). - 0уч; признан несостоявшимся
(ПЭА) 30.09.2020- повторное открытие - признан несостоявшимся
(ЗОИ) 21.10.2020 - открытие - 0уч;
(ПЗОИ) 18.11.2020 - повторное открытие- 1уч; 09.12.2020 - рассмотрение ЭЗ - выбрать поставщиком ООО  «Гардлайн». на контракте с 10.12.2020Приказ 856 19.08.20</t>
  </si>
  <si>
    <t xml:space="preserve"> Поставка товаар в течение 60 кал.  Дней с даты уведомления.  
Приказ 856 19.08.20. ПЛАН 2021</t>
  </si>
  <si>
    <t>09.09.2020 - открытие (запросы на ЭТП).  - 2уч; 07.10.2020 - рассмотрение 1 разделов - отклонение; признан несостоявшимся
 (ПЭА)28.10.2020 - повторное открытие- 1уч; признан несостоявшимся
(ЗОИ) 18.11.2020 - открытие- 1уч; 09.12.2020 - рассмотрение ЭЗ - выбрать поставщиком  CYBERNET ENTERPRISES INC. на контракте с 10.12.2020  Приказ 856 19.08.20</t>
  </si>
  <si>
    <t>09.09.2020 - открытие (запросы на ЭТП).  - 2уч; 07.10.2020 - рассмотрение 1 разделов - отклонение; признан несостоявшимся
 (ПЭА)28.10.2020 - повторное открытие- 0уч; признан несостоявшимся
(ЗОИ) 18.11.2020 - открытие- 1уч; 09.12.2020 - рассмотрение ЭЗ - выбрать поставщиком ООО «АнгиоТек»; на контракте с 10.12.2020. Приказ 856 19.08.20</t>
  </si>
  <si>
    <t xml:space="preserve"> Поставка товара в течение 60 кал. Дней с даты уведомления.  
Приказ 856 19.08.20.  ПЛАН 2021</t>
  </si>
  <si>
    <t xml:space="preserve">09.09.2020 - открытие (запросы на ЭТП). - 3уч; 07.10.2020 - рассмотрение 1 разделов - допущен к торгам; 14.10.2020 - торги; 21.10.2020 - подведение итогов торгов - победителем выбран участник ООО "БЕЛЭКСПОМЕД" ; на контракте с 27.10.2020. Приказ 856 19.08.20
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</si>
  <si>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открытие- 2уч; 11.11.2020 - рассмотрение ЭЗ - отклонение
(ПЗОИ) 02.12.2020 - повторное открытие. - 1уч; 23.12.2020 - доп.открытие - 1уч; 27.01.2021 -   рассмотрение ЭЗ (нет ЭЗ на 05.01.2021) - выбрать поставщиком ООО «АнгиоТек»; готов для передачи на контракт; протокол ЗК МЗ РБ №5/1 от 29.01.2021 - утверждено
Обращение Техномедицин 22.02.2021 - направлен запрос гл.внештатному специалисту. на контракте с 09.03.2021
 Приказ 856 19.08.20 /  см. План 2021</t>
  </si>
  <si>
    <t>09.09.2020 - открытие (запросы на ЭТП).  - 2уч; 07.10.2020 - рассмотрение 1 разделов - допущен к торгам; 14.10.2020 - торги;  21.10.2020 - подведение итогов торгов - победителем выбран участник SIA "MEDIBRIDGE" ; готовится для передачи на контракт (ждем уторгованные специф). на контракт 28.10.20. Приказ 856 19.08.20</t>
  </si>
  <si>
    <t>09.09.2020 - открытие (запросы на ЭТП).  - 2уч; 07.10.2020 - рассмотрение 1 разделов - отклонение; признан несостоявшимся
 (ПЭА)28.10.2020 - повторное открытие- 1уч; признан несостоявшимся
(ЗОИ) 18.11.2020 - открытие- 2уч; 09.12.2020 - рассмотрение ЭЗ - выбрать поставщиком  SIA “Medibridge”; на контракте с 10.12.2020. Приказ 856 19.08.20</t>
  </si>
  <si>
    <t xml:space="preserve">
Контракт в процессе подготовки. Поставка товара в течение  60 кал.  Дней  с даты  уведомления.Приказ 856 19.08.20. ПЛАН 2021</t>
  </si>
  <si>
    <t>09.09.2020 - открытие (запросы на ЭТП). - 2уч; 07.10.2020 - рассмотрение 1 разделов - допущен к торгам; 14.10.2020 - торги;  21.10.2020 - подведение итогов торгов - победителем выбран участник SIA "MEDIBRIDGE" ; готовится для передачи на контракт (ждем уторгованные специф).  на контракт 28.10.20. Приказ 856 19.08.20</t>
  </si>
  <si>
    <t xml:space="preserve"> Поставка товара в течение 60 кал.  Дней с даты уведомления.  ПЛАН 2021</t>
  </si>
  <si>
    <t>09.09.2020 - открытие (запросы на ЭТП).  - 0уч; признан несостоявшимся
(ПЭА) 30.09.2020- повторное открытие - признан несостоявшимся
(ЗОИ) 21.10.2020 - открытие- 1уч; 11.11.2020 - рассмотрение ЭЗ - выбрать поставщиком ООО «АнгиоТек» ; на контракте с 12.11.2020. Приказ 856 19.08.20</t>
  </si>
  <si>
    <t>09.09.2020 - открытие (запросы на ЭТП).  - 2уч; 07.10.2020 - рассмотрение 1 разделов - отклонение; признан несостоявшимся
 (ПЭА)28.10.2020 - повторное открытие- 1уч; признан несостоявшимся
(ЗОИ) 18.11.2020 - открытие- 1уч; 09.12.2020 - рассмотрение ЭЗ - выбрать поставщиком  CYBERNET ENTERPRISES INC. на контракте с 10.12.2020
 Приказ 856 19.08.20</t>
  </si>
  <si>
    <t>09.09.2020 - открытие (запросы на ЭТП).  - 3уч; 07.10.2020 - рассмотрение 1 разделов - отклонение; признан несостоявшимся
 (ПЭА)28.10.2020 - повторное открытие - 2уч; 18.11.2020 - рассмотрение 1 разделов - отклонение; признан несостоявшимся
(ЗОИ) 02.12.2020 - открытие - 1уч; 16.12.2020 - рассмотрение ЭЗ - выбрать поставщиком  CYBERNET ENTERPRISES INC. ; на контракте с 16.12.2020
 Приказ 856 19.08.20. ПЛАН 2021-уточн</t>
  </si>
  <si>
    <t xml:space="preserve"> Поставка товара в течение 60 кал. Дней с даты уведомления - до 06.04.21. ПЛАН 2021-уточн</t>
  </si>
  <si>
    <t>09.09.2020 - открытие (запросы на ЭТП).  - 1уч; признан несостоявшимся
(ПЭА) 30.09.2020- повторное открытие - признан несостоявшимся
(ЗОИ) 21.10.2020 - открытие- 1уч; 18.11.2020 - рассмотрение ЭЗ  - выбрать поставщиком  SIA “Medibridge” ; на контракте с 20.11.2020. Приказ 856 19.08.20</t>
  </si>
  <si>
    <t>09.09.2020 - открытие (запросы на ЭТП).  - 1уч; признан несостоявшимся
(ПЭА) 30.09.2020- повторное открытие - признан несостоявшимся
(ЗОИ) 21.10.2020 - открытие- 1уч; 11.11.2020 - рассмотрение ЭЗ - отклонение
(ПЗОИ) 18.11.2020 - повторное открытие (письмо конечному пользователю) - 0 уч. 
(ЗОИ) 02.12.2020 - открытие - 1уч; 16.12.2020 - рассмотрение ЭЗ - отклонение
(ПЗОИ) 06.01.2021 - повторное открытие; 27.01.2021 - рассмотрение ЭЗ - выбрать поставщиком ООО «Техномедицина»;протокол ЗК МЗ РБ №5/1 от 29.01.2021. На контракт 
 Приказ 856 19.08.20</t>
  </si>
  <si>
    <t xml:space="preserve">09.09.2020 - открытие (запросы на ЭТП). - 5уч; 07.10.2020 - рассмотрение 1 разделов - допущен к торгам; 14.10.2020 - торги; 21.10.2020 - подведение итогов торгов - победителем выбран ООО "Техномедицина"; на контракте с 22.10.2020. Приказ 856 19.08.20. ПЛАН 2021-уточн
</t>
  </si>
  <si>
    <t xml:space="preserve"> Поставка товара в течение 60 кал. Дней с даты уведомления. ПЛАН 2021-уточн</t>
  </si>
  <si>
    <t>09.09.2020 - открытие (запросы на ЭТП).  - 1уч; признан несостоявшимся
(ПЭА) 30.09.2020- повторное открытие - признан несостоявшимся
(ЗОИ) 21.10.2020 - открытие- 1уч; 18.11.2020 - рассмотрение ЭЗ (снят с рассмотрения 11.11.2020 - письмо об окончат.стоим.) - отклонение
(ПЗОИ) 02.12.2020 - повторное открытие(ЗОИ) 02.12.2020 - открытие - 1уч; 16.12.2020 - рассмотрение З - отклонение
(ПЗОИ) 06.01.2021 - повторое открытие - 1уч; 27.01.2021 - рассмотрение ЭЗ - выбрать поставщиком ООО «Техномедицина»; на контракте с 15.02.2021
 Приказ 856 19.08.20</t>
  </si>
  <si>
    <t>09.09.2020 - открытие (запросы на ЭТП). - 3уч; 07.10.2020 - рассмотрение 1 разделов - отклонение; признан несостоявшимся
 (ПЭА)28.10.2020 - повторное открытие- 1уч; признан несостоявшимся
(ЗОИ) 18.11.2020 - открытие- 1уч; 09.12.2020 - рассмотрение ЭЗ - выбрать поставщиком  CYBERNET ENTERPRISES INC. на контракте с 10.12.2020
. Приказ 856 19.08.20</t>
  </si>
  <si>
    <t xml:space="preserve"> Контракт в процессе подговтоки. Поставка товара в течение 60 кал. Дней с даты уведомления. ПЛАН 2021</t>
  </si>
  <si>
    <t>09.09.2020 - открытие (запросы на ЭТП). - 3уч; 07.10.2020 - рассмотрение 1 разделов - отклонение; признан несостоявшимся
 (ПЭА)28.10.2020 - повторное открытие - 2уч; 18.11.2020 - рассмотрение 1 разделов - отклонение; признан несостоявшимся
(ЗОИ) 02.12.2020 - открытие(ЗОИ) 02.12.2020 - открытие - 1уч; 16.12.2020 - рассмотрение ЭЗ - выбрать поставщиком ООО «АнгиоТек»; на контракте с 16.12.2020
 Приказ 856 19.08.20.</t>
  </si>
  <si>
    <t>09.09.2020 - открытие (запросы на ЭТП).  - 1уч; признан несостоявшимся
(ПЭА) 30.09.2020- повторное открытие - признан несостоявшимся
(ЗОИ) 21.10.2020 - открытие; 11.11.2020 - рассмотрение ЭЗ - выбрать поставщиком ООО «Белэкспомед» ; на контракте с 12.11.2020. Приказ 856 19.08.20</t>
  </si>
  <si>
    <t>Контракт в процессе подготовки.  Поставка товара в течение 60 кал.  Дней с даты уведомления. ПЛАН 2021</t>
  </si>
  <si>
    <t>12.08.2020 - открытие (запросы на ЭТП)- 1уч; признан несостоявшимся
(ПЭА) 30.09.2020- повторное открытие - признан несостоявшимся
(ЗОИ) 21.10.2020 - открытие- 1уч;  11.11.2020 - рассмотрение ЭЗ - выбрать поставщиком участника  SIA “Medibridge”; на контракте с 12.11.2020. Приказ 856 19.08.20</t>
  </si>
  <si>
    <t xml:space="preserve">Контракт в процессе подготовки. Поставка товара в течение 60 кал.  Дней с даты уведомления.  ПЛАН 2021 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</si>
  <si>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открытие;11.11.2020 - рассмотрение ЭЗ - выбрать поставщиком ООО «Белэкспомед» ; на контракте с 12.11.2020. Приказ 856 19.08.20</t>
  </si>
  <si>
    <t xml:space="preserve"> Поставка товара в течение 60 кал.  Дней с даты уведомления.   ПЛАН 2021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</si>
  <si>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открытие- 1уч; 11.11.2020 - рассмотрение ЭЗ - выбрать поставщиком ООО «Белэкспомед» ; на контракте с 12.11.2020. Приказ 856 19.08.20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</si>
  <si>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открытие- 1уч; 11.11.2020 - рассмотрение ЭЗ - выбрать поставщиком  CYBERNET ENTERPRISES INC.; на контракте с 12.11.2020. Приказ 856 19.08.20</t>
  </si>
  <si>
    <t>09.09.2020 - открытие (запросы на ЭТП).  - 2уч; 07.10.2020 - рассмотрение 1 разделов - отклонение; признан несостоявшимся
 (ПЭА)28.10.2020 - повторное открытие - 2уч; 18.11.2020 - рассмотрение 1 разделов - допущен к торгам; 24.11.2020 - торги; 25.11.2020 - подведение итогов торгов - победителем выбран участник SIA "MEDIBRIDGE"; на контракте с 01.12.2020. Приказ 856 19.08.20</t>
  </si>
  <si>
    <t>09.09.2020 - открытие (запросы на ЭТП).  - 3уч; 07.10.2020 - рассмотрение 1 разделов - допущен к торгам; 14.10.2020 - торги; 21.10.2020 - подведение итогов торгов - победителем выбран участник SIA "MEDIBRIDGE" ; на контракте с 28.10.2020. Приказ 856 19.08.20</t>
  </si>
  <si>
    <t xml:space="preserve">09.09.2020 - открытие (запросы на ЭТП).  - 3уч; 07.10.2020 - рассмотрение 1 разделов - допущен к торгам; 14.10.2020 - торги; 21.10.2020 - подведение итогов торгов - выбран участник ООО "Техномедицина" ; на контракте с 22.10.2020. Приказ 856 19.08.20
</t>
  </si>
  <si>
    <t>09.09.2020 - открытие (запросы на ЭТП). - 2уч; 07.10.2020 - рассмотрение 1 разделов - отклонение; признан несостоявшимся
 (ПЭА)28.10.2020 - повторное открытие- 1уч; признан несостоявшимся
(ЗОИ) 18.11.2020 - открытие- 1уч; 09.12.2020 - рассмотрение ЭЗ - выбрать поставщиком ООО «Техномедицина»; на контракте с 10.12.2020
 Приказ 856 19.08.20</t>
  </si>
  <si>
    <t>Постака товара в течение 60 кал.  Дней с даты уведомления.  ПЛАН 2021</t>
  </si>
  <si>
    <t>09.09.2020 - открытие (запросы на ЭТП). - 1уч; признан несостоявшимся
(ПЭА) 30.09.2020- повторное открытие - признан несостоявшимся
(ЗОИ) 21.10.2020 - открытие- 1уч; 11 .11.2020 - рассмотрение ЭЗ - выбрать поставщиком ООО «ЗлатаМед»; на контракте с 12.11.2020. Приказ 856 19.08.20</t>
  </si>
  <si>
    <t>. Поставка товара в течение 60 кал.  Дней с даты уведомления. ПЛАН 2021</t>
  </si>
  <si>
    <r>
      <rPr>
        <b/>
        <sz val="12"/>
        <color indexed="8"/>
        <rFont val="Times New Roman"/>
        <family val="1"/>
        <charset val="204"/>
      </rPr>
      <t>лот1</t>
    </r>
    <r>
      <rPr>
        <sz val="12"/>
        <color indexed="8"/>
        <rFont val="Times New Roman"/>
        <family val="1"/>
        <charset val="204"/>
      </rPr>
      <t xml:space="preserve">
 SIA "MEDIBRIDGE" - 3 наим.  -3 610,00 USD - 3 наим.</t>
    </r>
  </si>
  <si>
    <r>
      <rPr>
        <b/>
        <sz val="12"/>
        <color indexed="8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 SIA "MEDIBRIDGE"-2 наим.   -  2 270,00 USD. - 2 наим.  </t>
    </r>
  </si>
  <si>
    <r>
      <rPr>
        <b/>
        <sz val="12"/>
        <color indexed="8"/>
        <rFont val="Times New Roman"/>
        <family val="1"/>
        <charset val="204"/>
      </rPr>
      <t>лот3</t>
    </r>
    <r>
      <rPr>
        <sz val="12"/>
        <color indexed="8"/>
        <rFont val="Times New Roman"/>
        <family val="1"/>
        <charset val="204"/>
      </rPr>
      <t xml:space="preserve">
 SIA "MEDIBRIDGE"  -50 771,89 BYN - 6 наим. </t>
    </r>
  </si>
  <si>
    <r>
      <rPr>
        <b/>
        <sz val="12"/>
        <color indexed="8"/>
        <rFont val="Times New Roman"/>
        <family val="1"/>
        <charset val="204"/>
      </rPr>
      <t>лот4</t>
    </r>
    <r>
      <rPr>
        <sz val="12"/>
        <color indexed="8"/>
        <rFont val="Times New Roman"/>
        <family val="1"/>
        <charset val="204"/>
      </rPr>
      <t xml:space="preserve">
SIA “Medibridge” -  4 230,00 USD. - 2 наим.  </t>
    </r>
  </si>
  <si>
    <r>
      <rPr>
        <b/>
        <sz val="12"/>
        <color indexed="8"/>
        <rFont val="Times New Roman"/>
        <family val="1"/>
        <charset val="204"/>
      </rPr>
      <t>лот5</t>
    </r>
    <r>
      <rPr>
        <sz val="12"/>
        <color indexed="8"/>
        <rFont val="Times New Roman"/>
        <family val="1"/>
        <charset val="204"/>
      </rPr>
      <t xml:space="preserve">
 SIA "MEDIBRIDGE"  - 25 738,60 BYN - 3 наим. </t>
    </r>
  </si>
  <si>
    <r>
      <rPr>
        <b/>
        <sz val="12"/>
        <color indexed="8"/>
        <rFont val="Times New Roman"/>
        <family val="1"/>
        <charset val="204"/>
      </rPr>
      <t>лот6</t>
    </r>
    <r>
      <rPr>
        <sz val="12"/>
        <color indexed="8"/>
        <rFont val="Times New Roman"/>
        <family val="1"/>
        <charset val="204"/>
      </rPr>
      <t xml:space="preserve">
 SIA "MEDIBRIDGE"  - 29 296,51 BYN - 3 наим.</t>
    </r>
  </si>
  <si>
    <r>
      <rPr>
        <b/>
        <sz val="12"/>
        <color indexed="8"/>
        <rFont val="Times New Roman"/>
        <family val="1"/>
        <charset val="204"/>
      </rPr>
      <t>лот7</t>
    </r>
    <r>
      <rPr>
        <sz val="12"/>
        <color indexed="8"/>
        <rFont val="Times New Roman"/>
        <family val="1"/>
        <charset val="204"/>
      </rPr>
      <t xml:space="preserve">
SIA "MEDIBRIDGE"  -32 990,50 BYN - 2 наим. </t>
    </r>
  </si>
  <si>
    <r>
      <rPr>
        <b/>
        <sz val="12"/>
        <color indexed="8"/>
        <rFont val="Times New Roman"/>
        <family val="1"/>
        <charset val="204"/>
      </rPr>
      <t>лот8</t>
    </r>
    <r>
      <rPr>
        <sz val="12"/>
        <color indexed="8"/>
        <rFont val="Times New Roman"/>
        <family val="1"/>
        <charset val="204"/>
      </rPr>
      <t xml:space="preserve">
 CYBERNET ENTERPRISES INC  - 123 004,01 BYN - 8 наим.</t>
    </r>
  </si>
  <si>
    <r>
      <rPr>
        <b/>
        <sz val="12"/>
        <color indexed="8"/>
        <rFont val="Times New Roman"/>
        <family val="1"/>
        <charset val="204"/>
      </rPr>
      <t>лот9</t>
    </r>
    <r>
      <rPr>
        <sz val="12"/>
        <color indexed="8"/>
        <rFont val="Times New Roman"/>
        <family val="1"/>
        <charset val="204"/>
      </rPr>
      <t xml:space="preserve">
SIA “Medibridge”  -  4 950,00 USD. - 2 наим.  </t>
    </r>
  </si>
  <si>
    <r>
      <rPr>
        <b/>
        <sz val="12"/>
        <color indexed="8"/>
        <rFont val="Times New Roman"/>
        <family val="1"/>
        <charset val="204"/>
      </rPr>
      <t>лот10</t>
    </r>
    <r>
      <rPr>
        <sz val="12"/>
        <color indexed="8"/>
        <rFont val="Times New Roman"/>
        <family val="1"/>
        <charset val="204"/>
      </rPr>
      <t xml:space="preserve">
 SIA “Medibridge”  - 7 630,00 USD - 3 наим.</t>
    </r>
  </si>
  <si>
    <r>
      <rPr>
        <b/>
        <sz val="12"/>
        <color indexed="8"/>
        <rFont val="Times New Roman"/>
        <family val="1"/>
        <charset val="204"/>
      </rPr>
      <t>лот11</t>
    </r>
    <r>
      <rPr>
        <sz val="12"/>
        <color indexed="8"/>
        <rFont val="Times New Roman"/>
        <family val="1"/>
        <charset val="204"/>
      </rPr>
      <t xml:space="preserve">
SIA “Medibridge” - 4 230,00 USD. - 2 наим.  </t>
    </r>
  </si>
  <si>
    <r>
      <rPr>
        <b/>
        <sz val="12"/>
        <color indexed="8"/>
        <rFont val="Times New Roman"/>
        <family val="1"/>
        <charset val="204"/>
      </rPr>
      <t>лот12</t>
    </r>
    <r>
      <rPr>
        <sz val="12"/>
        <color indexed="8"/>
        <rFont val="Times New Roman"/>
        <family val="1"/>
        <charset val="204"/>
      </rPr>
      <t xml:space="preserve">
SIA "MEDIBRIDGE" -  59 907,25 BYN - 3 наим.</t>
    </r>
  </si>
  <si>
    <r>
      <rPr>
        <b/>
        <sz val="12"/>
        <color indexed="8"/>
        <rFont val="Times New Roman"/>
        <family val="1"/>
        <charset val="204"/>
      </rPr>
      <t>лот13</t>
    </r>
    <r>
      <rPr>
        <sz val="12"/>
        <color indexed="8"/>
        <rFont val="Times New Roman"/>
        <family val="1"/>
        <charset val="204"/>
      </rPr>
      <t xml:space="preserve">
SIA "MEDIBRIDGE" - 14 749,39 BYN - 2 наим</t>
    </r>
  </si>
  <si>
    <r>
      <rPr>
        <b/>
        <sz val="12"/>
        <color indexed="8"/>
        <rFont val="Times New Roman"/>
        <family val="1"/>
        <charset val="204"/>
      </rPr>
      <t>лот14</t>
    </r>
    <r>
      <rPr>
        <sz val="12"/>
        <color indexed="8"/>
        <rFont val="Times New Roman"/>
        <family val="1"/>
        <charset val="204"/>
      </rPr>
      <t xml:space="preserve">
 SIA “Medibridge”  - 2 270,00 USD - 2 наим.  
</t>
    </r>
  </si>
  <si>
    <r>
      <rPr>
        <b/>
        <sz val="12"/>
        <color indexed="8"/>
        <rFont val="Times New Roman"/>
        <family val="1"/>
        <charset val="204"/>
      </rPr>
      <t>лот15</t>
    </r>
    <r>
      <rPr>
        <sz val="12"/>
        <color indexed="8"/>
        <rFont val="Times New Roman"/>
        <family val="1"/>
        <charset val="204"/>
      </rPr>
      <t xml:space="preserve">
 CYBERNET ENTERPRISES INC.  - 53 105,00 USD. - 10 наим. 
</t>
    </r>
  </si>
  <si>
    <r>
      <rPr>
        <b/>
        <sz val="12"/>
        <color indexed="8"/>
        <rFont val="Times New Roman"/>
        <family val="1"/>
        <charset val="204"/>
      </rPr>
      <t>лот16</t>
    </r>
    <r>
      <rPr>
        <sz val="12"/>
        <color indexed="8"/>
        <rFont val="Times New Roman"/>
        <family val="1"/>
        <charset val="204"/>
      </rPr>
      <t xml:space="preserve">
ООО  «АнгиоТек»  - 8 176,74 BYN. - 3 наим. </t>
    </r>
  </si>
  <si>
    <r>
      <rPr>
        <b/>
        <sz val="12"/>
        <color indexed="8"/>
        <rFont val="Times New Roman"/>
        <family val="1"/>
        <charset val="204"/>
      </rPr>
      <t>лот17</t>
    </r>
    <r>
      <rPr>
        <sz val="12"/>
        <color indexed="8"/>
        <rFont val="Times New Roman"/>
        <family val="1"/>
        <charset val="204"/>
      </rPr>
      <t xml:space="preserve">
 CYBERNET ENTERPRISES INC. - 75 865,00 USD. - 20 наим. 
</t>
    </r>
  </si>
  <si>
    <r>
      <rPr>
        <b/>
        <sz val="12"/>
        <color indexed="8"/>
        <rFont val="Times New Roman"/>
        <family val="1"/>
        <charset val="204"/>
      </rPr>
      <t>лот18</t>
    </r>
    <r>
      <rPr>
        <sz val="12"/>
        <color indexed="8"/>
        <rFont val="Times New Roman"/>
        <family val="1"/>
        <charset val="204"/>
      </rPr>
      <t xml:space="preserve">
CYBERNET ENTERPRISES INC.  - 44 365,00 USD - 18 наим. </t>
    </r>
  </si>
  <si>
    <r>
      <rPr>
        <b/>
        <sz val="12"/>
        <color indexed="8"/>
        <rFont val="Times New Roman"/>
        <family val="1"/>
        <charset val="204"/>
      </rPr>
      <t>лот19</t>
    </r>
    <r>
      <rPr>
        <sz val="12"/>
        <color indexed="8"/>
        <rFont val="Times New Roman"/>
        <family val="1"/>
        <charset val="204"/>
      </rPr>
      <t xml:space="preserve">
 CYBERNET ENTERPRISES INC. - 43 550,00 USD. - 10 наим.  </t>
    </r>
  </si>
  <si>
    <r>
      <rPr>
        <b/>
        <sz val="12"/>
        <color indexed="8"/>
        <rFont val="Times New Roman"/>
        <family val="1"/>
        <charset val="204"/>
      </rPr>
      <t>лот21</t>
    </r>
    <r>
      <rPr>
        <sz val="12"/>
        <color indexed="8"/>
        <rFont val="Times New Roman"/>
        <family val="1"/>
        <charset val="204"/>
      </rPr>
      <t xml:space="preserve">
 CYBERNET ENTERPRISES INC. - 46 000,00 USD. - 1 наим. 
</t>
    </r>
  </si>
  <si>
    <r>
      <rPr>
        <b/>
        <sz val="12"/>
        <color indexed="8"/>
        <rFont val="Times New Roman"/>
        <family val="1"/>
        <charset val="204"/>
      </rPr>
      <t>лот22</t>
    </r>
    <r>
      <rPr>
        <sz val="12"/>
        <color indexed="8"/>
        <rFont val="Times New Roman"/>
        <family val="1"/>
        <charset val="204"/>
      </rPr>
      <t xml:space="preserve">
SIA "MEDIBRIDGE"  -107 042,28 BYN - 3 наим.</t>
    </r>
  </si>
  <si>
    <r>
      <rPr>
        <b/>
        <sz val="12"/>
        <color indexed="8"/>
        <rFont val="Times New Roman"/>
        <family val="1"/>
        <charset val="204"/>
      </rPr>
      <t>лот23</t>
    </r>
    <r>
      <rPr>
        <sz val="12"/>
        <color indexed="8"/>
        <rFont val="Times New Roman"/>
        <family val="1"/>
        <charset val="204"/>
      </rPr>
      <t xml:space="preserve">
ООО «АнгиоТек»  -  12 221,23 BYN. - 1 наим.  
</t>
    </r>
  </si>
  <si>
    <r>
      <rPr>
        <b/>
        <sz val="12"/>
        <color indexed="8"/>
        <rFont val="Times New Roman"/>
        <family val="1"/>
        <charset val="204"/>
      </rPr>
      <t>лот24</t>
    </r>
    <r>
      <rPr>
        <sz val="12"/>
        <color indexed="8"/>
        <rFont val="Times New Roman"/>
        <family val="1"/>
        <charset val="204"/>
      </rPr>
      <t xml:space="preserve">
 CYBERNET ENTERPRISES INC.  - 12 375,00 USD. - 25 шт. </t>
    </r>
  </si>
  <si>
    <r>
      <rPr>
        <b/>
        <sz val="12"/>
        <color indexed="8"/>
        <rFont val="Times New Roman"/>
        <family val="1"/>
        <charset val="204"/>
      </rPr>
      <t>лот25</t>
    </r>
    <r>
      <rPr>
        <sz val="12"/>
        <color indexed="8"/>
        <rFont val="Times New Roman"/>
        <family val="1"/>
        <charset val="204"/>
      </rPr>
      <t xml:space="preserve">
CYBERNET ENTERPRISES INC.  - 12 375,00 USD - 1 наим. </t>
    </r>
  </si>
  <si>
    <r>
      <rPr>
        <b/>
        <sz val="12"/>
        <color indexed="8"/>
        <rFont val="Times New Roman"/>
        <family val="1"/>
        <charset val="204"/>
      </rPr>
      <t>лот26</t>
    </r>
    <r>
      <rPr>
        <sz val="12"/>
        <color indexed="8"/>
        <rFont val="Times New Roman"/>
        <family val="1"/>
        <charset val="204"/>
      </rPr>
      <t xml:space="preserve">
ООО "Техномедицина" -50 029,00 BYN. -1  наим.</t>
    </r>
  </si>
  <si>
    <r>
      <rPr>
        <b/>
        <sz val="12"/>
        <color indexed="8"/>
        <rFont val="Times New Roman"/>
        <family val="1"/>
        <charset val="204"/>
      </rPr>
      <t>лот27</t>
    </r>
    <r>
      <rPr>
        <sz val="12"/>
        <color indexed="8"/>
        <rFont val="Times New Roman"/>
        <family val="1"/>
        <charset val="204"/>
      </rPr>
      <t xml:space="preserve">
 CYBERNET ENTERPRISES INC  - 67 618,61 BYN - 1 наим.  </t>
    </r>
  </si>
  <si>
    <r>
      <rPr>
        <b/>
        <sz val="12"/>
        <color indexed="8"/>
        <rFont val="Times New Roman"/>
        <family val="1"/>
        <charset val="204"/>
      </rPr>
      <t>лот28</t>
    </r>
    <r>
      <rPr>
        <sz val="12"/>
        <color indexed="8"/>
        <rFont val="Times New Roman"/>
        <family val="1"/>
        <charset val="204"/>
      </rPr>
      <t xml:space="preserve">
 CYBERNET ENTERPRISES INC.  - 62 800,00 USD. - 2 наим. </t>
    </r>
  </si>
  <si>
    <r>
      <rPr>
        <b/>
        <sz val="12"/>
        <color indexed="8"/>
        <rFont val="Times New Roman"/>
        <family val="1"/>
        <charset val="204"/>
      </rPr>
      <t>лот29</t>
    </r>
    <r>
      <rPr>
        <sz val="12"/>
        <color indexed="8"/>
        <rFont val="Times New Roman"/>
        <family val="1"/>
        <charset val="204"/>
      </rPr>
      <t xml:space="preserve">
CYBERNET ENTERPRISES INC. - 29 500,00 USD- 1 наим.</t>
    </r>
  </si>
  <si>
    <r>
      <rPr>
        <b/>
        <sz val="12"/>
        <color indexed="8"/>
        <rFont val="Times New Roman"/>
        <family val="1"/>
        <charset val="204"/>
      </rPr>
      <t>лот30</t>
    </r>
    <r>
      <rPr>
        <sz val="12"/>
        <color indexed="8"/>
        <rFont val="Times New Roman"/>
        <family val="1"/>
        <charset val="204"/>
      </rPr>
      <t xml:space="preserve">
CYBERNET ENTERPRISES INC. -10 950,00 USD - 1 наим. </t>
    </r>
  </si>
  <si>
    <r>
      <rPr>
        <b/>
        <sz val="12"/>
        <color indexed="8"/>
        <rFont val="Times New Roman"/>
        <family val="1"/>
        <charset val="204"/>
      </rPr>
      <t>лот31</t>
    </r>
    <r>
      <rPr>
        <sz val="12"/>
        <color indexed="8"/>
        <rFont val="Times New Roman"/>
        <family val="1"/>
        <charset val="204"/>
      </rPr>
      <t xml:space="preserve">
CYBERNET ENTERPRISES INC - 37 100,00 USD - 2 наим. </t>
    </r>
  </si>
  <si>
    <r>
      <rPr>
        <b/>
        <sz val="12"/>
        <color indexed="8"/>
        <rFont val="Times New Roman"/>
        <family val="1"/>
        <charset val="204"/>
      </rPr>
      <t>лот32</t>
    </r>
    <r>
      <rPr>
        <sz val="12"/>
        <color indexed="8"/>
        <rFont val="Times New Roman"/>
        <family val="1"/>
        <charset val="204"/>
      </rPr>
      <t xml:space="preserve">
CYBERNET ENTERPRISES INC.  - 31 800,00 USD - 1 наим.  </t>
    </r>
  </si>
  <si>
    <r>
      <rPr>
        <b/>
        <sz val="12"/>
        <color indexed="8"/>
        <rFont val="Times New Roman"/>
        <family val="1"/>
        <charset val="204"/>
      </rPr>
      <t>лот33</t>
    </r>
    <r>
      <rPr>
        <sz val="12"/>
        <color indexed="8"/>
        <rFont val="Times New Roman"/>
        <family val="1"/>
        <charset val="204"/>
      </rPr>
      <t xml:space="preserve">
ООО  «Белэкспомед»  -7 550,40 BYN. - 1 наим. </t>
    </r>
  </si>
  <si>
    <r>
      <rPr>
        <b/>
        <sz val="12"/>
        <color indexed="8"/>
        <rFont val="Times New Roman"/>
        <family val="1"/>
        <charset val="204"/>
      </rPr>
      <t>лот34</t>
    </r>
    <r>
      <rPr>
        <sz val="12"/>
        <color indexed="8"/>
        <rFont val="Times New Roman"/>
        <family val="1"/>
        <charset val="204"/>
      </rPr>
      <t xml:space="preserve">
SIA “Medibridge”  - 3 960,00 USD. - 2 наим. </t>
    </r>
  </si>
  <si>
    <r>
      <rPr>
        <b/>
        <sz val="12"/>
        <color indexed="8"/>
        <rFont val="Times New Roman"/>
        <family val="1"/>
        <charset val="204"/>
      </rPr>
      <t>лот35</t>
    </r>
    <r>
      <rPr>
        <sz val="12"/>
        <color indexed="8"/>
        <rFont val="Times New Roman"/>
        <family val="1"/>
        <charset val="204"/>
      </rPr>
      <t xml:space="preserve">
 SIA "MEDIBRIDGE"  -17 570,14 BYN - 3 наим. </t>
    </r>
  </si>
  <si>
    <r>
      <rPr>
        <b/>
        <sz val="12"/>
        <color indexed="8"/>
        <rFont val="Times New Roman"/>
        <family val="1"/>
        <charset val="204"/>
      </rPr>
      <t>лот37</t>
    </r>
    <r>
      <rPr>
        <sz val="12"/>
        <color indexed="8"/>
        <rFont val="Times New Roman"/>
        <family val="1"/>
        <charset val="204"/>
      </rPr>
      <t xml:space="preserve">
SIA “Medibridge”  - 11 880,00 USD. - 4 наим. </t>
    </r>
  </si>
  <si>
    <r>
      <rPr>
        <b/>
        <sz val="12"/>
        <color indexed="8"/>
        <rFont val="Times New Roman"/>
        <family val="1"/>
        <charset val="204"/>
      </rPr>
      <t>лот38</t>
    </r>
    <r>
      <rPr>
        <sz val="12"/>
        <color indexed="8"/>
        <rFont val="Times New Roman"/>
        <family val="1"/>
        <charset val="204"/>
      </rPr>
      <t xml:space="preserve">
SIA "MEDIBRIDGE"  - 13 659,57 BYN - 3 наим.</t>
    </r>
  </si>
  <si>
    <r>
      <rPr>
        <b/>
        <sz val="12"/>
        <color indexed="8"/>
        <rFont val="Times New Roman"/>
        <family val="1"/>
        <charset val="204"/>
      </rPr>
      <t>лот41</t>
    </r>
    <r>
      <rPr>
        <sz val="12"/>
        <color indexed="8"/>
        <rFont val="Times New Roman"/>
        <family val="1"/>
        <charset val="204"/>
      </rPr>
      <t xml:space="preserve">
CYBERNET ENTERPRISES INC  - 67 900,44 BYN - 2 наим. </t>
    </r>
  </si>
  <si>
    <r>
      <rPr>
        <b/>
        <sz val="12"/>
        <color indexed="8"/>
        <rFont val="Times New Roman"/>
        <family val="1"/>
        <charset val="204"/>
      </rPr>
      <t>лот42</t>
    </r>
    <r>
      <rPr>
        <sz val="12"/>
        <color indexed="8"/>
        <rFont val="Times New Roman"/>
        <family val="1"/>
        <charset val="204"/>
      </rPr>
      <t xml:space="preserve">
CYBERNET ENTERPRISES INC.  - 37 875,00 USD. - 2 наим. </t>
    </r>
  </si>
  <si>
    <r>
      <rPr>
        <b/>
        <sz val="12"/>
        <color indexed="8"/>
        <rFont val="Times New Roman"/>
        <family val="1"/>
        <charset val="204"/>
      </rPr>
      <t>лот43</t>
    </r>
    <r>
      <rPr>
        <sz val="12"/>
        <color indexed="8"/>
        <rFont val="Times New Roman"/>
        <family val="1"/>
        <charset val="204"/>
      </rPr>
      <t xml:space="preserve">
CYBERNET ENTERPRISES INC - 186 085,06 BYN - 6 наим.</t>
    </r>
  </si>
  <si>
    <r>
      <rPr>
        <b/>
        <sz val="12"/>
        <color indexed="8"/>
        <rFont val="Times New Roman"/>
        <family val="1"/>
        <charset val="204"/>
      </rPr>
      <t>лот46</t>
    </r>
    <r>
      <rPr>
        <sz val="12"/>
        <color indexed="8"/>
        <rFont val="Times New Roman"/>
        <family val="1"/>
        <charset val="204"/>
      </rPr>
      <t xml:space="preserve">
SIA “Medibridge”  -55 150,00 USD - 6 наим.</t>
    </r>
  </si>
  <si>
    <r>
      <rPr>
        <b/>
        <sz val="12"/>
        <color indexed="8"/>
        <rFont val="Times New Roman"/>
        <family val="1"/>
        <charset val="204"/>
      </rPr>
      <t>лот47</t>
    </r>
    <r>
      <rPr>
        <sz val="12"/>
        <color indexed="8"/>
        <rFont val="Times New Roman"/>
        <family val="1"/>
        <charset val="204"/>
      </rPr>
      <t xml:space="preserve">
 CYBERNET ENTERPRISES INC. - 98 925,00 USD. - 6 наим.  </t>
    </r>
  </si>
  <si>
    <r>
      <rPr>
        <b/>
        <sz val="12"/>
        <color indexed="8"/>
        <rFont val="Times New Roman"/>
        <family val="1"/>
        <charset val="204"/>
      </rPr>
      <t>лот48</t>
    </r>
    <r>
      <rPr>
        <sz val="12"/>
        <color indexed="8"/>
        <rFont val="Times New Roman"/>
        <family val="1"/>
        <charset val="204"/>
      </rPr>
      <t xml:space="preserve">
CYBERNET ENTERPRISES INC.  -69 700,00 USD. - 5 наим.</t>
    </r>
  </si>
  <si>
    <r>
      <rPr>
        <b/>
        <sz val="12"/>
        <color indexed="8"/>
        <rFont val="Times New Roman"/>
        <family val="1"/>
        <charset val="204"/>
      </rPr>
      <t>лот51</t>
    </r>
    <r>
      <rPr>
        <sz val="12"/>
        <color indexed="8"/>
        <rFont val="Times New Roman"/>
        <family val="1"/>
        <charset val="204"/>
      </rPr>
      <t xml:space="preserve">
ООО  «АнгиоТек» - 334 901,50 BYN. -5 наим. </t>
    </r>
  </si>
  <si>
    <r>
      <rPr>
        <b/>
        <sz val="12"/>
        <color indexed="8"/>
        <rFont val="Times New Roman"/>
        <family val="1"/>
        <charset val="204"/>
      </rPr>
      <t>лот52</t>
    </r>
    <r>
      <rPr>
        <sz val="12"/>
        <color indexed="8"/>
        <rFont val="Times New Roman"/>
        <family val="1"/>
        <charset val="204"/>
      </rPr>
      <t xml:space="preserve">
ООО  «Белэкспомед»  -148 000,00 BYN. - 4 наим.
</t>
    </r>
  </si>
  <si>
    <r>
      <rPr>
        <b/>
        <sz val="12"/>
        <color indexed="8"/>
        <rFont val="Times New Roman"/>
        <family val="1"/>
        <charset val="204"/>
      </rPr>
      <t>лот53</t>
    </r>
    <r>
      <rPr>
        <sz val="12"/>
        <color indexed="8"/>
        <rFont val="Times New Roman"/>
        <family val="1"/>
        <charset val="204"/>
      </rPr>
      <t xml:space="preserve">
ООО  «Мостмед»  -
16 900,00 BYN. - 4 наим. </t>
    </r>
  </si>
  <si>
    <r>
      <rPr>
        <b/>
        <sz val="12"/>
        <color indexed="8"/>
        <rFont val="Times New Roman"/>
        <family val="1"/>
        <charset val="204"/>
      </rPr>
      <t>лот54</t>
    </r>
    <r>
      <rPr>
        <sz val="12"/>
        <color indexed="8"/>
        <rFont val="Times New Roman"/>
        <family val="1"/>
        <charset val="204"/>
      </rPr>
      <t xml:space="preserve">
 CYBERNET ENTERPRISES INC. - 70 840,00 USD - 6 наим. .</t>
    </r>
  </si>
  <si>
    <r>
      <rPr>
        <b/>
        <sz val="12"/>
        <color indexed="8"/>
        <rFont val="Times New Roman"/>
        <family val="1"/>
        <charset val="204"/>
      </rPr>
      <t>лот55</t>
    </r>
    <r>
      <rPr>
        <sz val="12"/>
        <color indexed="8"/>
        <rFont val="Times New Roman"/>
        <family val="1"/>
        <charset val="204"/>
      </rPr>
      <t xml:space="preserve">
ООО «Гардлайн»  -304 867,76 BYN. - 6 наим. </t>
    </r>
  </si>
  <si>
    <r>
      <rPr>
        <b/>
        <sz val="12"/>
        <color indexed="8"/>
        <rFont val="Times New Roman"/>
        <family val="1"/>
        <charset val="204"/>
      </rPr>
      <t>лот56</t>
    </r>
    <r>
      <rPr>
        <sz val="12"/>
        <color indexed="8"/>
        <rFont val="Times New Roman"/>
        <family val="1"/>
        <charset val="204"/>
      </rPr>
      <t xml:space="preserve">
 CYBERNET ENTERPRISES INC. - 281 175,00 USD - 1 наим. </t>
    </r>
  </si>
  <si>
    <r>
      <rPr>
        <b/>
        <sz val="12"/>
        <color indexed="8"/>
        <rFont val="Times New Roman"/>
        <family val="1"/>
        <charset val="204"/>
      </rPr>
      <t>лот57</t>
    </r>
    <r>
      <rPr>
        <sz val="12"/>
        <color indexed="8"/>
        <rFont val="Times New Roman"/>
        <family val="1"/>
        <charset val="204"/>
      </rPr>
      <t xml:space="preserve">
ООО «АнгиоТек»  -27 529,80 BYN. -2 наим. </t>
    </r>
  </si>
  <si>
    <r>
      <rPr>
        <b/>
        <sz val="12"/>
        <color indexed="8"/>
        <rFont val="Times New Roman"/>
        <family val="1"/>
        <charset val="204"/>
      </rPr>
      <t>лот59</t>
    </r>
    <r>
      <rPr>
        <sz val="12"/>
        <color indexed="8"/>
        <rFont val="Times New Roman"/>
        <family val="1"/>
        <charset val="204"/>
      </rPr>
      <t xml:space="preserve">
ООО "БЕЛЭКСПОМЕД"  -  
141 095,00 BYN. - 4 наим. 
</t>
    </r>
  </si>
  <si>
    <r>
      <rPr>
        <b/>
        <sz val="12"/>
        <color indexed="8"/>
        <rFont val="Times New Roman"/>
        <family val="1"/>
        <charset val="204"/>
      </rPr>
      <t>лот60</t>
    </r>
    <r>
      <rPr>
        <sz val="12"/>
        <color indexed="8"/>
        <rFont val="Times New Roman"/>
        <family val="1"/>
        <charset val="204"/>
      </rPr>
      <t xml:space="preserve">
ООО  «АнгиоТек» -
98 899,50 BYN.
</t>
    </r>
  </si>
  <si>
    <r>
      <rPr>
        <b/>
        <sz val="12"/>
        <color indexed="8"/>
        <rFont val="Times New Roman"/>
        <family val="1"/>
        <charset val="204"/>
      </rPr>
      <t>лот62</t>
    </r>
    <r>
      <rPr>
        <sz val="12"/>
        <color indexed="8"/>
        <rFont val="Times New Roman"/>
        <family val="1"/>
        <charset val="204"/>
      </rPr>
      <t xml:space="preserve">
SIA "MEDIBRIDGE"  - 482 046,82 BYN, - 2 наим.</t>
    </r>
  </si>
  <si>
    <r>
      <rPr>
        <b/>
        <sz val="12"/>
        <color indexed="8"/>
        <rFont val="Times New Roman"/>
        <family val="1"/>
        <charset val="204"/>
      </rPr>
      <t>лот63</t>
    </r>
    <r>
      <rPr>
        <sz val="12"/>
        <color indexed="8"/>
        <rFont val="Times New Roman"/>
        <family val="1"/>
        <charset val="204"/>
      </rPr>
      <t xml:space="preserve">
 SIA “Medibridge”  - 174 000,00 USD. - 2 наим.  </t>
    </r>
  </si>
  <si>
    <r>
      <rPr>
        <b/>
        <sz val="12"/>
        <color indexed="8"/>
        <rFont val="Times New Roman"/>
        <family val="1"/>
        <charset val="204"/>
      </rPr>
      <t>лот64</t>
    </r>
    <r>
      <rPr>
        <sz val="12"/>
        <color indexed="8"/>
        <rFont val="Times New Roman"/>
        <family val="1"/>
        <charset val="204"/>
      </rPr>
      <t xml:space="preserve">
SIA "MEDIBRIDGE" с ценой договора 371 827,07 BYN, - 2 наим.  </t>
    </r>
  </si>
  <si>
    <r>
      <rPr>
        <b/>
        <sz val="12"/>
        <color indexed="8"/>
        <rFont val="Times New Roman"/>
        <family val="1"/>
        <charset val="204"/>
      </rPr>
      <t>лот65</t>
    </r>
    <r>
      <rPr>
        <sz val="12"/>
        <color indexed="8"/>
        <rFont val="Times New Roman"/>
        <family val="1"/>
        <charset val="204"/>
      </rPr>
      <t xml:space="preserve">
ООО"Техномедицина" -114 836,40 BYN. - 1 наим. 
</t>
    </r>
  </si>
  <si>
    <r>
      <rPr>
        <b/>
        <sz val="12"/>
        <color indexed="8"/>
        <rFont val="Times New Roman"/>
        <family val="1"/>
        <charset val="204"/>
      </rPr>
      <t>лот67</t>
    </r>
    <r>
      <rPr>
        <sz val="12"/>
        <color indexed="8"/>
        <rFont val="Times New Roman"/>
        <family val="1"/>
        <charset val="204"/>
      </rPr>
      <t xml:space="preserve">
ООО  «АнгиоТек» -200 224,80 BYN. - 3 наим.</t>
    </r>
  </si>
  <si>
    <r>
      <rPr>
        <b/>
        <sz val="12"/>
        <color indexed="8"/>
        <rFont val="Times New Roman"/>
        <family val="1"/>
        <charset val="204"/>
      </rPr>
      <t>лот71</t>
    </r>
    <r>
      <rPr>
        <sz val="12"/>
        <color indexed="8"/>
        <rFont val="Times New Roman"/>
        <family val="1"/>
        <charset val="204"/>
      </rPr>
      <t xml:space="preserve">
 CYBERNET ENTERPRISES INC. - 30 000,00 USD. - 1 наим. . 
</t>
    </r>
  </si>
  <si>
    <r>
      <rPr>
        <b/>
        <sz val="12"/>
        <color indexed="8"/>
        <rFont val="Times New Roman"/>
        <family val="1"/>
        <charset val="204"/>
      </rPr>
      <t>лот72</t>
    </r>
    <r>
      <rPr>
        <sz val="12"/>
        <color indexed="8"/>
        <rFont val="Times New Roman"/>
        <family val="1"/>
        <charset val="204"/>
      </rPr>
      <t xml:space="preserve">
CYBERNET ENTERPRISES INC. - 35 600,00 USD. - 1 наим. 
</t>
    </r>
  </si>
  <si>
    <r>
      <rPr>
        <b/>
        <sz val="12"/>
        <color indexed="8"/>
        <rFont val="Times New Roman"/>
        <family val="1"/>
        <charset val="204"/>
      </rPr>
      <t>лот73</t>
    </r>
    <r>
      <rPr>
        <sz val="12"/>
        <color indexed="8"/>
        <rFont val="Times New Roman"/>
        <family val="1"/>
        <charset val="204"/>
      </rPr>
      <t xml:space="preserve">
 SIA “Medibridge”  - 156 000,00 USD - 1 наим.</t>
    </r>
  </si>
  <si>
    <r>
      <rPr>
        <b/>
        <sz val="12"/>
        <color indexed="8"/>
        <rFont val="Times New Roman"/>
        <family val="1"/>
        <charset val="204"/>
      </rPr>
      <t>лот74</t>
    </r>
    <r>
      <rPr>
        <sz val="12"/>
        <color indexed="8"/>
        <rFont val="Times New Roman"/>
        <family val="1"/>
        <charset val="204"/>
      </rPr>
      <t xml:space="preserve">
ООО «Техномедицина»  - 
31 640,00 BYN.
</t>
    </r>
  </si>
  <si>
    <r>
      <rPr>
        <b/>
        <sz val="12"/>
        <color indexed="8"/>
        <rFont val="Times New Roman"/>
        <family val="1"/>
        <charset val="204"/>
      </rPr>
      <t>лот75</t>
    </r>
    <r>
      <rPr>
        <sz val="12"/>
        <color indexed="8"/>
        <rFont val="Times New Roman"/>
        <family val="1"/>
        <charset val="204"/>
      </rPr>
      <t xml:space="preserve">
ООО "Техномедицина" - 
127 258,00 BYN. - 2 наим. 
</t>
    </r>
  </si>
  <si>
    <r>
      <rPr>
        <b/>
        <sz val="12"/>
        <color indexed="8"/>
        <rFont val="Times New Roman"/>
        <family val="1"/>
        <charset val="204"/>
      </rPr>
      <t>лот76</t>
    </r>
    <r>
      <rPr>
        <sz val="12"/>
        <color indexed="8"/>
        <rFont val="Times New Roman"/>
        <family val="1"/>
        <charset val="204"/>
      </rPr>
      <t xml:space="preserve">
ООО «Техномедицина» -
173 600,00 BYN.
</t>
    </r>
  </si>
  <si>
    <r>
      <rPr>
        <b/>
        <sz val="12"/>
        <color indexed="8"/>
        <rFont val="Times New Roman"/>
        <family val="1"/>
        <charset val="204"/>
      </rPr>
      <t>лот78</t>
    </r>
    <r>
      <rPr>
        <sz val="12"/>
        <color indexed="8"/>
        <rFont val="Times New Roman"/>
        <family val="1"/>
        <charset val="204"/>
      </rPr>
      <t xml:space="preserve">
CYBERNET ENTERPRISES INC.  - 18 000,00 USD. -  1 наим. 
</t>
    </r>
  </si>
  <si>
    <r>
      <rPr>
        <b/>
        <sz val="12"/>
        <color indexed="8"/>
        <rFont val="Times New Roman"/>
        <family val="1"/>
        <charset val="204"/>
      </rPr>
      <t>лот79</t>
    </r>
    <r>
      <rPr>
        <sz val="12"/>
        <color indexed="8"/>
        <rFont val="Times New Roman"/>
        <family val="1"/>
        <charset val="204"/>
      </rPr>
      <t xml:space="preserve">
ООО «АнгиоТек»  -
138 123,00 BYN. - 2 наим. ( в перечень для МЗ РБ не вкл. )
</t>
    </r>
  </si>
  <si>
    <r>
      <rPr>
        <b/>
        <sz val="12"/>
        <color indexed="8"/>
        <rFont val="Times New Roman"/>
        <family val="1"/>
        <charset val="204"/>
      </rPr>
      <t>лот80</t>
    </r>
    <r>
      <rPr>
        <sz val="12"/>
        <color indexed="8"/>
        <rFont val="Times New Roman"/>
        <family val="1"/>
        <charset val="204"/>
      </rPr>
      <t xml:space="preserve">
ООО «Белэкспомед»  -98 755,50 BYN. - 1 наим</t>
    </r>
  </si>
  <si>
    <r>
      <rPr>
        <b/>
        <sz val="12"/>
        <color indexed="8"/>
        <rFont val="Times New Roman"/>
        <family val="1"/>
        <charset val="204"/>
      </rPr>
      <t>лот81</t>
    </r>
    <r>
      <rPr>
        <sz val="12"/>
        <color indexed="8"/>
        <rFont val="Times New Roman"/>
        <family val="1"/>
        <charset val="204"/>
      </rPr>
      <t xml:space="preserve">
SIA "MEDIBRIDGE"  - 364 817,69 BYN - 1 наим. </t>
    </r>
  </si>
  <si>
    <r>
      <rPr>
        <b/>
        <sz val="12"/>
        <color indexed="8"/>
        <rFont val="Times New Roman"/>
        <family val="1"/>
        <charset val="204"/>
      </rPr>
      <t>лот82</t>
    </r>
    <r>
      <rPr>
        <sz val="12"/>
        <color indexed="8"/>
        <rFont val="Times New Roman"/>
        <family val="1"/>
        <charset val="204"/>
      </rPr>
      <t xml:space="preserve">
 SIA “Medibridge” - 92 800,00 USD. - 1 наим. </t>
    </r>
  </si>
  <si>
    <r>
      <rPr>
        <b/>
        <sz val="12"/>
        <color indexed="8"/>
        <rFont val="Times New Roman"/>
        <family val="1"/>
        <charset val="204"/>
      </rPr>
      <t>лот83</t>
    </r>
    <r>
      <rPr>
        <sz val="12"/>
        <color indexed="8"/>
        <rFont val="Times New Roman"/>
        <family val="1"/>
        <charset val="204"/>
      </rPr>
      <t xml:space="preserve">
SIA "MEDIBRIDGE"  - 90 081,89 BYN,  - 1 наим.</t>
    </r>
  </si>
  <si>
    <r>
      <rPr>
        <b/>
        <sz val="12"/>
        <color indexed="8"/>
        <rFont val="Times New Roman"/>
        <family val="1"/>
        <charset val="204"/>
      </rPr>
      <t>лот87</t>
    </r>
    <r>
      <rPr>
        <sz val="12"/>
        <color indexed="8"/>
        <rFont val="Times New Roman"/>
        <family val="1"/>
        <charset val="204"/>
      </rPr>
      <t xml:space="preserve">
SIA “Medibridge”  -74 250,00 USD. - 2 наим.  </t>
    </r>
  </si>
  <si>
    <r>
      <rPr>
        <b/>
        <sz val="12"/>
        <color indexed="8"/>
        <rFont val="Times New Roman"/>
        <family val="1"/>
        <charset val="204"/>
      </rPr>
      <t>лот88</t>
    </r>
    <r>
      <rPr>
        <sz val="12"/>
        <color indexed="8"/>
        <rFont val="Times New Roman"/>
        <family val="1"/>
        <charset val="204"/>
      </rPr>
      <t xml:space="preserve">
ООО  «Белэкспомед»  - 158 771,00 BYN. - 2 наим. </t>
    </r>
  </si>
  <si>
    <r>
      <rPr>
        <b/>
        <sz val="12"/>
        <color indexed="8"/>
        <rFont val="Times New Roman"/>
        <family val="1"/>
        <charset val="204"/>
      </rPr>
      <t>лот89</t>
    </r>
    <r>
      <rPr>
        <sz val="12"/>
        <color indexed="8"/>
        <rFont val="Times New Roman"/>
        <family val="1"/>
        <charset val="204"/>
      </rPr>
      <t xml:space="preserve">
SIA “Medibridge”  - 64 000,00 USD. - 1 наим. </t>
    </r>
  </si>
  <si>
    <r>
      <rPr>
        <b/>
        <sz val="12"/>
        <color indexed="8"/>
        <rFont val="Times New Roman"/>
        <family val="1"/>
        <charset val="204"/>
      </rPr>
      <t xml:space="preserve">лот90 </t>
    </r>
    <r>
      <rPr>
        <sz val="12"/>
        <color indexed="8"/>
        <rFont val="Times New Roman"/>
        <family val="1"/>
        <charset val="204"/>
      </rPr>
      <t xml:space="preserve">
 CYBERNET ENTERPRISES INC.  -23 000,00 USD. - 1 шт. </t>
    </r>
  </si>
  <si>
    <r>
      <rPr>
        <b/>
        <sz val="12"/>
        <color indexed="8"/>
        <rFont val="Times New Roman"/>
        <family val="1"/>
        <charset val="204"/>
      </rPr>
      <t>лот91</t>
    </r>
    <r>
      <rPr>
        <sz val="12"/>
        <color indexed="8"/>
        <rFont val="Times New Roman"/>
        <family val="1"/>
        <charset val="204"/>
      </rPr>
      <t xml:space="preserve">
 SIA "MEDIBRIDGE"  - 29 600,00 BYN - 1 наим.</t>
    </r>
  </si>
  <si>
    <r>
      <rPr>
        <b/>
        <sz val="12"/>
        <color indexed="8"/>
        <rFont val="Times New Roman"/>
        <family val="1"/>
        <charset val="204"/>
      </rPr>
      <t>лот92</t>
    </r>
    <r>
      <rPr>
        <sz val="12"/>
        <color indexed="8"/>
        <rFont val="Times New Roman"/>
        <family val="1"/>
        <charset val="204"/>
      </rPr>
      <t xml:space="preserve">
ООО «Белэкспомед»  - 20 027,90BYN. - 1 наим</t>
    </r>
  </si>
  <si>
    <r>
      <rPr>
        <b/>
        <sz val="12"/>
        <color indexed="8"/>
        <rFont val="Times New Roman"/>
        <family val="1"/>
        <charset val="204"/>
      </rPr>
      <t>лот93</t>
    </r>
    <r>
      <rPr>
        <sz val="12"/>
        <color indexed="8"/>
        <rFont val="Times New Roman"/>
        <family val="1"/>
        <charset val="204"/>
      </rPr>
      <t xml:space="preserve">
ООО «Белэкспомед»  -
70 500,00 BYN. - 1 наим </t>
    </r>
  </si>
  <si>
    <r>
      <rPr>
        <b/>
        <sz val="12"/>
        <color indexed="8"/>
        <rFont val="Times New Roman"/>
        <family val="1"/>
        <charset val="204"/>
      </rPr>
      <t>лот95</t>
    </r>
    <r>
      <rPr>
        <sz val="12"/>
        <color indexed="8"/>
        <rFont val="Times New Roman"/>
        <family val="1"/>
        <charset val="204"/>
      </rPr>
      <t xml:space="preserve">
SIA "MEDIBRIDGE"  - 59 855,82 BYN, - 1 наим</t>
    </r>
  </si>
  <si>
    <r>
      <rPr>
        <b/>
        <sz val="12"/>
        <color indexed="8"/>
        <rFont val="Times New Roman"/>
        <family val="1"/>
        <charset val="204"/>
      </rPr>
      <t>лот96</t>
    </r>
    <r>
      <rPr>
        <sz val="12"/>
        <color indexed="8"/>
        <rFont val="Times New Roman"/>
        <family val="1"/>
        <charset val="204"/>
      </rPr>
      <t xml:space="preserve">
ООО "Техномедицина"  - 
27 014,00 BYN. - 1 наим. 
</t>
    </r>
  </si>
  <si>
    <r>
      <rPr>
        <b/>
        <sz val="12"/>
        <color indexed="8"/>
        <rFont val="Times New Roman"/>
        <family val="1"/>
        <charset val="204"/>
      </rPr>
      <t>лот99</t>
    </r>
    <r>
      <rPr>
        <sz val="12"/>
        <color indexed="8"/>
        <rFont val="Times New Roman"/>
        <family val="1"/>
        <charset val="204"/>
      </rPr>
      <t xml:space="preserve">
ООО  «ЗлатаМед» -
28 860,00 BYN. - 5 наим.</t>
    </r>
  </si>
  <si>
    <r>
      <rPr>
        <b/>
        <sz val="12"/>
        <rFont val="Times New Roman"/>
        <family val="1"/>
        <charset val="204"/>
      </rPr>
      <t>ДО ОТКРЫТИЯ</t>
    </r>
    <r>
      <rPr>
        <sz val="12"/>
        <rFont val="Times New Roman"/>
        <family val="1"/>
        <charset val="204"/>
      </rPr>
      <t xml:space="preserve"> - 07.09.2020 - </t>
    </r>
    <r>
      <rPr>
        <b/>
        <sz val="12"/>
        <rFont val="Times New Roman"/>
        <family val="1"/>
        <charset val="204"/>
      </rPr>
      <t>отменен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28.08.2020г. (протокол № 63/1 п. 13.7.3.) 
</t>
    </r>
  </si>
  <si>
    <r>
      <t xml:space="preserve">5 раз был признан несостоявшимся, из них:
 - 2 раза по процедуре ЭА (0уч);
 - 3 раза по ЗОИ (0уч);
</t>
    </r>
    <r>
      <rPr>
        <sz val="12"/>
        <color rgb="FFFF0000"/>
        <rFont val="Times New Roman"/>
        <family val="1"/>
        <charset val="204"/>
      </rPr>
      <t xml:space="preserve"> Приказ 856 19.08.20</t>
    </r>
  </si>
  <si>
    <r>
      <t xml:space="preserve">09.09.2020 - открытие (запросы на ЭТП). - 0уч; признан несостоявшимся
(ПЭА) 30.09.2020- повторное открытие - признан несостоявшимся
(ЗОИ) 21.10.2020 - открытие - 2уч; 11.11.2020 - рассмотрение ЭЗ - отклонение
(ПЗОИ) 02.12.2020 - повторное открытие (запрос по ориентир.стоим) - 1уч; 23.12.2020 - рассмотрение ЭЗ - отклонение
(ПЗОИ) 17.03.2021 -повторное открытие (корректировка ориентир.стоим с 21.01.2021 ) - 1уч; 31.03.2021 - планируется рассмотрение ЭЗ
</t>
    </r>
    <r>
      <rPr>
        <sz val="12"/>
        <color rgb="FFFF0000"/>
        <rFont val="Times New Roman"/>
        <family val="1"/>
        <charset val="204"/>
      </rPr>
      <t xml:space="preserve"> Приказ 856 19.08.20</t>
    </r>
  </si>
  <si>
    <r>
      <rPr>
        <b/>
        <sz val="12"/>
        <rFont val="Times New Roman"/>
        <family val="1"/>
        <charset val="204"/>
      </rPr>
      <t>ДО ОТКРЫТИЯ</t>
    </r>
    <r>
      <rPr>
        <sz val="12"/>
        <rFont val="Times New Roman"/>
        <family val="1"/>
        <charset val="204"/>
      </rPr>
      <t xml:space="preserve"> - 07.09.2020 - </t>
    </r>
    <r>
      <rPr>
        <b/>
        <sz val="12"/>
        <rFont val="Times New Roman"/>
        <family val="1"/>
        <charset val="204"/>
      </rPr>
      <t>отменен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28.08.2020г. (протокол № 63/1 п. 13.7.3.) . </t>
    </r>
    <r>
      <rPr>
        <sz val="12"/>
        <color rgb="FFFF0000"/>
        <rFont val="Times New Roman"/>
        <family val="1"/>
        <charset val="204"/>
      </rPr>
      <t>Приказ 856 19.08.20</t>
    </r>
  </si>
  <si>
    <r>
      <t xml:space="preserve">5 раз был признан несостоявшимся, из них:
 - 1 раз по процедуре ЭА (1уч) - был запрос об увеличении ориентир.стоим и отказ  заказчика;
 - 1 раз по ПЭА (0уч);
 - 3 раза по ЗОИ (0уч)
 </t>
    </r>
    <r>
      <rPr>
        <sz val="12"/>
        <color rgb="FFFF0000"/>
        <rFont val="Times New Roman"/>
        <family val="1"/>
        <charset val="204"/>
      </rPr>
      <t>Приказ 856 19.08.20</t>
    </r>
  </si>
  <si>
    <r>
      <t xml:space="preserve">5 раз был признан несостоявшимся, из них:
 - 1 раз по процедуре ЭА (1уч);
 - 1 раз по ПЭА (1уч) - был запрос о закупке без РУ и отказ  заказчика;
 - 3 раза по ЗОИ (0уч)
</t>
    </r>
    <r>
      <rPr>
        <sz val="12"/>
        <color rgb="FFFF0000"/>
        <rFont val="Times New Roman"/>
        <family val="1"/>
        <charset val="204"/>
      </rPr>
      <t>Приказ 856 19.08.20</t>
    </r>
  </si>
  <si>
    <r>
      <t xml:space="preserve">5 раз был признан несостоявшимся, из них:
 - 1 раз по процедуре ЭА (1уч);
 - 1 раз по ПЭА (1уч);
 - 3 раза по ЗОИ (0уч)
</t>
    </r>
    <r>
      <rPr>
        <sz val="12"/>
        <color rgb="FFFF0000"/>
        <rFont val="Times New Roman"/>
        <family val="1"/>
        <charset val="204"/>
      </rPr>
      <t>Приказ 856 19.08.20</t>
    </r>
  </si>
  <si>
    <r>
      <t xml:space="preserve">5 раз был признан несостоявшимся, из них:
 - 1 раз по процедуре ЭА (1уч) - был запрос о закупке без РУ, об увелич.ориентир.стоим., корректир.п.1.1. ТЭЗ и отказ  заказчика;
 - 1 раз по ПЭА (0уч) ;
 - 1 раз по ЗОИ (1уч - отклонение - превышение ориетир.стоим, без РУ);
 - 2 раза по ЗОИ (0уч).
 . </t>
    </r>
    <r>
      <rPr>
        <sz val="12"/>
        <color rgb="FFFF0000"/>
        <rFont val="Times New Roman"/>
        <family val="1"/>
        <charset val="204"/>
      </rPr>
      <t>Приказ 856 19.08.20</t>
    </r>
  </si>
  <si>
    <r>
      <t xml:space="preserve">09.09.2020 - открытие (запросы на ЭТП).  - 0уч; признан несостоявшимся
(ПЭА) 30.09.2020- повторное открытие - признан несостоявшимся
(ЗОИ) 21.10.2020 - открытие- 0уч;
(ПЗОИ) 18.11.2020 - повторное открытие -0уч. 
(ПЗОИ) 02.12.2020 - повторное открытие - 0 уч;
(ПЗОИ) 23.12.2020 - повторное открытие - 1уч; 20.01.2021 -  рассмотрение ЭЗ (нет ЭЗ на 05.01.2021) - отклонение;
(ПЗОИ) 17.03.2021 - повторное открытие (корректировка ориентир.стоим с 21.01.2021 ) - 1уч; 31.03.2021 - планируется рассмотрение ЭЗ
</t>
    </r>
    <r>
      <rPr>
        <sz val="12"/>
        <color rgb="FFFF0000"/>
        <rFont val="Times New Roman"/>
        <family val="1"/>
        <charset val="204"/>
      </rPr>
      <t>Приказ 856 19.08.20</t>
    </r>
  </si>
  <si>
    <r>
      <t xml:space="preserve">5 раз был признан несостоявшимся, из них:
 - 2 раза по процедуре ЭА (0уч);
 - 3 раза по ЗОИ (0уч).
</t>
    </r>
    <r>
      <rPr>
        <sz val="12"/>
        <color rgb="FFFF0000"/>
        <rFont val="Times New Roman"/>
        <family val="1"/>
        <charset val="204"/>
      </rPr>
      <t>Приказ 856 19.08.20</t>
    </r>
  </si>
  <si>
    <r>
      <t xml:space="preserve">5 раз был признан несостоявшимся, из них:
 - 2 раза по процедуре ЭА (1/0 уч);
 - 3 раза по ЗОИ (0уч).
</t>
    </r>
    <r>
      <rPr>
        <sz val="12"/>
        <color rgb="FFFF0000"/>
        <rFont val="Times New Roman"/>
        <family val="1"/>
        <charset val="204"/>
      </rPr>
      <t>Приказ 856 19.08.20</t>
    </r>
  </si>
  <si>
    <r>
      <rPr>
        <b/>
        <sz val="12"/>
        <rFont val="Times New Roman"/>
        <family val="1"/>
        <charset val="204"/>
      </rPr>
      <t>ДО ОТКРЫТИЯ</t>
    </r>
    <r>
      <rPr>
        <sz val="12"/>
        <rFont val="Times New Roman"/>
        <family val="1"/>
        <charset val="204"/>
      </rPr>
      <t xml:space="preserve"> - 07.09.2020 - </t>
    </r>
    <r>
      <rPr>
        <b/>
        <sz val="12"/>
        <rFont val="Times New Roman"/>
        <family val="1"/>
        <charset val="204"/>
      </rPr>
      <t>отменен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28.08.2020г. (протокол № 63/1 п. 13.7.3.) . Приказ 856 19.08.20</t>
    </r>
  </si>
  <si>
    <r>
      <t xml:space="preserve">5 раз был признан несостоявшимся, из них:
 - 2 раза по процедуре ЭА (0 уч);
 - 3 раза по ЗОИ (0уч).
</t>
    </r>
    <r>
      <rPr>
        <sz val="12"/>
        <color rgb="FFFF0000"/>
        <rFont val="Times New Roman"/>
        <family val="1"/>
        <charset val="204"/>
      </rPr>
      <t>Приказ 856 19.08.20</t>
    </r>
  </si>
  <si>
    <r>
      <t xml:space="preserve">5 раз был признан несостоявшимся, из них:
 - 2 раза по процедуре ЭА (1 уч);
 - 3 раза по ЗОИ (1уч ( Техномедицина) - отклонение - превышение ориетир.стоим(было увелич.ориентир.стоим) и соответствие ТЭЗ на 75%).
 </t>
    </r>
    <r>
      <rPr>
        <sz val="12"/>
        <color rgb="FFFF0000"/>
        <rFont val="Times New Roman"/>
        <family val="1"/>
        <charset val="204"/>
      </rPr>
      <t>Приказ 856 19.08.20</t>
    </r>
  </si>
  <si>
    <r>
      <t xml:space="preserve"> 3 раза был признан несостоявшимся, из них:
 - 2 раза по процедуре ЭА (0 уч);
 - 1 раз по ЗОИ (0уч).
(ПЗОИ) 13.11.2020 - </t>
    </r>
    <r>
      <rPr>
        <b/>
        <sz val="12"/>
        <rFont val="Times New Roman"/>
        <family val="1"/>
        <charset val="204"/>
      </rPr>
      <t xml:space="preserve">отменен </t>
    </r>
    <r>
      <rPr>
        <sz val="12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06.11.2020 (протокол №78/1) . Согласован допуск без РУ.
</t>
    </r>
    <r>
      <rPr>
        <sz val="12"/>
        <color rgb="FFFF0000"/>
        <rFont val="Times New Roman"/>
        <family val="1"/>
        <charset val="204"/>
      </rPr>
      <t xml:space="preserve"> Приказ 856 19.08.20</t>
    </r>
  </si>
  <si>
    <r>
      <rPr>
        <b/>
        <sz val="12"/>
        <rFont val="Times New Roman"/>
        <family val="1"/>
        <charset val="204"/>
      </rPr>
      <t>лот6</t>
    </r>
    <r>
      <rPr>
        <sz val="12"/>
        <rFont val="Times New Roman"/>
        <family val="1"/>
        <charset val="204"/>
      </rPr>
      <t xml:space="preserve">
 ЧП «ФЭИР КОНТРАСТ»  - 60 634,20 BYN - 15200 мл</t>
    </r>
  </si>
  <si>
    <r>
      <rPr>
        <b/>
        <sz val="12"/>
        <rFont val="Times New Roman"/>
        <family val="1"/>
        <charset val="204"/>
      </rPr>
      <t>лот8</t>
    </r>
    <r>
      <rPr>
        <sz val="12"/>
        <rFont val="Times New Roman"/>
        <family val="1"/>
        <charset val="204"/>
      </rPr>
      <t xml:space="preserve">
ЧП «ФЭИР КОНТРАСТ»  -26 999,97 BYN. - 160 мл
</t>
    </r>
  </si>
  <si>
    <r>
      <rPr>
        <b/>
        <sz val="12"/>
        <rFont val="Times New Roman"/>
        <family val="1"/>
        <charset val="204"/>
      </rPr>
      <t>лот15</t>
    </r>
    <r>
      <rPr>
        <sz val="12"/>
        <rFont val="Times New Roman"/>
        <family val="1"/>
        <charset val="204"/>
      </rPr>
      <t xml:space="preserve">
 ЧП «ФЭИР КОНТРАСТ»  -176 000,00 BYN. - 2000 шт. 
</t>
    </r>
  </si>
  <si>
    <r>
      <rPr>
        <b/>
        <sz val="12"/>
        <rFont val="Times New Roman"/>
        <family val="1"/>
        <charset val="204"/>
      </rPr>
      <t>лот17</t>
    </r>
    <r>
      <rPr>
        <sz val="12"/>
        <rFont val="Times New Roman"/>
        <family val="1"/>
        <charset val="204"/>
      </rPr>
      <t xml:space="preserve">
 ООО «Лабораторные и Весовые Системы» - 5 718,24 BYN. - 4000 шт.  
</t>
    </r>
  </si>
  <si>
    <r>
      <t xml:space="preserve">02.07.2020 - </t>
    </r>
    <r>
      <rPr>
        <b/>
        <sz val="12"/>
        <color theme="1"/>
        <rFont val="Times New Roman"/>
        <family val="1"/>
        <charset val="204"/>
      </rPr>
      <t>отменен</t>
    </r>
    <r>
      <rPr>
        <sz val="12"/>
        <color theme="1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30.06.2020г. (протокол № 48/1 п. 7.3.) 
</t>
    </r>
    <r>
      <rPr>
        <b/>
        <sz val="12"/>
        <color theme="1"/>
        <rFont val="Times New Roman"/>
        <family val="1"/>
        <charset val="204"/>
      </rPr>
      <t>объявлен новый конкурс 761/20 лот1</t>
    </r>
    <r>
      <rPr>
        <sz val="12"/>
        <color theme="1"/>
        <rFont val="Times New Roman"/>
        <family val="1"/>
        <charset val="204"/>
      </rPr>
      <t xml:space="preserve">: 16.09.2020 - открытие (запросы на ЭТП) - 1уч; признан несостоявшимся
(ПЭА) 14.10.2020 - повторное открытие - 1 уч; признан несостоявшимся
(ЗОИ)23.10.2020 - открытие - 1уч; 04.11.2020 - рассмотрение ЭЗ - выбрать поставщиком ООО "МИНКОМлаб", РБ; на контракте с 04.11.2020 </t>
    </r>
    <r>
      <rPr>
        <sz val="12"/>
        <color rgb="FFFF0000"/>
        <rFont val="Times New Roman"/>
        <family val="1"/>
        <charset val="204"/>
      </rPr>
      <t>ПЛАН 2021</t>
    </r>
  </si>
  <si>
    <r>
      <t xml:space="preserve">02.07.2020 - </t>
    </r>
    <r>
      <rPr>
        <b/>
        <sz val="12"/>
        <color theme="1"/>
        <rFont val="Times New Roman"/>
        <family val="1"/>
        <charset val="204"/>
      </rPr>
      <t>отменен</t>
    </r>
    <r>
      <rPr>
        <sz val="12"/>
        <color theme="1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30.06.2020г. (протокол № 48/1 п. 7.3.) 
</t>
    </r>
    <r>
      <rPr>
        <b/>
        <sz val="12"/>
        <color theme="1"/>
        <rFont val="Times New Roman"/>
        <family val="1"/>
        <charset val="204"/>
      </rPr>
      <t>объявлен новый конкурс 761/20 лот2</t>
    </r>
    <r>
      <rPr>
        <sz val="12"/>
        <color theme="1"/>
        <rFont val="Times New Roman"/>
        <family val="1"/>
        <charset val="204"/>
      </rPr>
      <t>:  16.09.2020 - открытие (запросы на ЭТП)- 1уч; признан несостоявшимся
(ПЭА) 14.10.2020 - повторное открытие - 1уч; признан несостоявшимся
(ЗОИ)23.10.2020 - открытие - 1уч; 04.11.2020 - рассмотрение ЭЗ - выбрать поставщиком ООО "МИНКОМлаб", РБ; на контракте с 04.11.2020. ПЛАН 2021</t>
    </r>
  </si>
  <si>
    <r>
      <t xml:space="preserve"> Поставка товара в течение 90 кал.  Дней с даты уведомления.  </t>
    </r>
    <r>
      <rPr>
        <sz val="12"/>
        <color rgb="FFFF0000"/>
        <rFont val="Times New Roman"/>
        <family val="1"/>
        <charset val="204"/>
      </rPr>
      <t>ПЛАН 2021.</t>
    </r>
  </si>
  <si>
    <r>
      <t xml:space="preserve">НЕТ В ПЛАНЕ 2020
</t>
    </r>
    <r>
      <rPr>
        <sz val="12"/>
        <rFont val="Times New Roman"/>
        <family val="1"/>
        <charset val="204"/>
      </rPr>
      <t xml:space="preserve">25.11.2020 - открытие- 1уч; признан несостоявшимся
(ЗОИ) 09.12.2020 - открытие - 1уч; 03.02.2021 - рассмотрение ЭЗ - отклонение;
(ПЗОИ) 17.02.2021 - повторное открытие - 2уч; 17.03.2021 - рассмотрение ЭЗ - выбрать поставщиком ЗАО «ИСКАМЕДТЕХ» ; ближ закупочная МЗ РБ утверждение результатов закупки; на контракте с 18.03.2021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</si>
  <si>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НЕТ В ПЛАНЕ 2020
</t>
    </r>
    <r>
      <rPr>
        <sz val="12"/>
        <rFont val="Times New Roman"/>
        <family val="1"/>
        <charset val="204"/>
      </rPr>
      <t xml:space="preserve">25.11.2020 - открытие- 1уч; признан несостоявшимся
(ЗОИ)09.12.2020 - открытие - 2уч; 03.02.2021 - рассмотрение ЭЗ - отклонение;
(ПЗОИ) 17.02.2021 - повторное открытие- 2уч; 17.03.2021 -  рассмотрение ЭЗ - выбрать поставщиком РУП "Медтехноцентр";  на контракте с 18.03.2021
</t>
    </r>
    <r>
      <rPr>
        <b/>
        <sz val="12"/>
        <color rgb="FFFF0000"/>
        <rFont val="Times New Roman"/>
        <family val="1"/>
        <charset val="204"/>
      </rPr>
      <t>НЕТ В ПЛАНЕ 2021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</si>
  <si>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РУП "Медтехноцентр"  -
6 695,70 бел.руб. - 1 шт. 
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</si>
  <si>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ЗАО«ИСКАМЕДТЕХ»  -
37 799,30 бел.руб.  - 1 шт. 
</t>
    </r>
  </si>
  <si>
    <t xml:space="preserve">6-13/5361 19/03/21 - там. 120 byn  + 79430 eur </t>
  </si>
  <si>
    <t xml:space="preserve">6-13/5655 23.03.21 - там. 120 byn  + 190,50 eur  + 2796,34 eur </t>
  </si>
  <si>
    <t xml:space="preserve"> ОДО «АВТОТРАНСМЕДОБСЛУЖИВАНИЕ» - 29 964,00 BYN. </t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</si>
  <si>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23.09.2020 - открытие - признан несостоявшимся
Запрос в ЦЭИЗ по РУ
(ПЭА) 04.11.2020 - повторное открытие - 2уч; 18.11.2020 - рассмотрение 1 разделов - отклонение; признан несостоявшимся
(ЗОИ) 09.12.2020 - открытие - 2уч; 18.12.2020 - рассмотрение ЭЗ - отклонение;
(ПЗОИ) 30.12.2020 - повторное открытие - 0 уч; признан несостоявшимся
</t>
    </r>
    <r>
      <rPr>
        <b/>
        <sz val="12"/>
        <color indexed="8"/>
        <rFont val="Times New Roman"/>
        <family val="1"/>
        <charset val="204"/>
      </rPr>
      <t>Объявлен новый конкурс 058/21-ЗОИ</t>
    </r>
    <r>
      <rPr>
        <sz val="12"/>
        <color indexed="8"/>
        <rFont val="Times New Roman"/>
        <family val="1"/>
        <charset val="204"/>
      </rPr>
      <t xml:space="preserve">: 17.02.2021 - открытие- 0 уч;
(ПЗОИ) 24.02.2021 - повторное открытие - 2уч; 22.03.2021 - рассмотрение ЭЗ - выбрать поставщиком  ОДО «АВТОТРАНСМЕДОБСЛУЖИВАНИЕ»; на контракте с 25.03.2021
</t>
    </r>
    <r>
      <rPr>
        <b/>
        <sz val="12"/>
        <color rgb="FFFF0000"/>
        <rFont val="Times New Roman"/>
        <family val="1"/>
        <charset val="204"/>
      </rPr>
      <t>СМ ПЛАН 2021 п.46.9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</si>
  <si>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24.02.2021 - открытие- 0 уч; признан несостоявшимся
(ЗОИ)12.03.2021 - открытие - 1уч;  24.03.2021 -  рассмотрение ЭЗ - выбрать поставщиком  ООО «С-ИНВЕСТ» ; на контракте с 25.03.2021
</t>
    </r>
    <r>
      <rPr>
        <b/>
        <sz val="12"/>
        <color rgb="FFFF0000"/>
        <rFont val="Times New Roman"/>
        <family val="1"/>
        <charset val="204"/>
      </rPr>
      <t>ВКЛЮЧЕН В ПЛАН 2021 года (СМ п.46.3!!!)</t>
    </r>
  </si>
  <si>
    <t>ООО «С-ИНВЕСТ»  - 78 345,00 EUR.</t>
  </si>
  <si>
    <r>
      <t xml:space="preserve">11.12.2020 - открытие - 2уч; 27.01.2021 -  рассмотрение ЭЗ - отклонение;
(ПЗОИ) 10.02.2021 - повторное открытие - 2уч; 24.03.2021 - рассмотрение ЭЗ - выбрать поставщиком  ООО «Дистримед» ; на контракте с 25.03.2021
</t>
    </r>
    <r>
      <rPr>
        <b/>
        <sz val="12"/>
        <color rgb="FFFF0000"/>
        <rFont val="Times New Roman"/>
        <family val="1"/>
        <charset val="204"/>
      </rPr>
      <t>НЕТ В ПЛАНЕ 2021</t>
    </r>
    <r>
      <rPr>
        <sz val="12"/>
        <rFont val="Times New Roman"/>
        <family val="1"/>
        <charset val="204"/>
      </rPr>
      <t xml:space="preserve">
</t>
    </r>
  </si>
  <si>
    <r>
      <t xml:space="preserve">11.12.2020 - открытие - 2уч;  27.01.2021 -  рассмотрение ЭЗ - отклонение;
(ПЗОИ) 10.02.2021 - повторное открытие - 2уч; 24.03.2021 -  рассмотрение ЭЗ- выбрать поставщиком  ООО «Дистримед» ; на контракте с 25.03.2021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</si>
  <si>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>(ЗОИ) 11.12.2020 - открытие - 3уч; 13.01.2021 - планируется рассмотрение ЭЗ (снят с рассмотрение 29.12.2020 - ЗАПРОС ЭКСПЕРТАМ ПРО ОТКЛОНЕНИЕ ПО СОСТАВУ ЗАРГУ) - отклонение; признан несостоявшимся
13.01.2021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выявлением нарушений законодательства при организации и проведении процедуры государственной закупки (письмо ООО «НИЦ «Магистр» от 14.01.2021 исх. №01/14) 
</t>
    </r>
    <r>
      <rPr>
        <b/>
        <sz val="12"/>
        <color indexed="8"/>
        <rFont val="Times New Roman"/>
        <family val="1"/>
        <charset val="204"/>
      </rPr>
      <t>Объявлен новый конкурс 060/21-ЭА</t>
    </r>
    <r>
      <rPr>
        <sz val="12"/>
        <color indexed="8"/>
        <rFont val="Times New Roman"/>
        <family val="1"/>
        <charset val="204"/>
      </rPr>
      <t xml:space="preserve">: 03.03.2021 - открытие - 2уч; 12.03.2021 - рассмотрение 1 разделов; 12.03.2021 - рассмотрение 1 раздела - отклонение; признан несостоявшимся
(ЗОИ) 19.03.2021 - открытие - 2 уч; 24.03.2021 -  рассмотрение ЭЗ - выбрать поставщиком  ООО «Научно-исследовательский центр «Магистр»; на контракте с 25.03.2021
</t>
    </r>
    <r>
      <rPr>
        <b/>
        <sz val="12"/>
        <color rgb="FFFF0000"/>
        <rFont val="Times New Roman"/>
        <family val="1"/>
        <charset val="204"/>
      </rPr>
      <t>ВКЛЮЧЕН В ПЛАН 2021 (СМ п.46.10!!!)</t>
    </r>
  </si>
  <si>
    <t xml:space="preserve">ОДО «ТахатАкси»   - 
257 796,00 BYN.
</t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</si>
  <si>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23.09.2020 - открытие - признан несостоявшимся
(ПЭА) 21.10.2020 - повторное открытие - 0 уч; признан несостоявшимся
04.11.2020 - открытие - 0 уч;
(ПЗОИ) 13.11.2020 - </t>
    </r>
    <r>
      <rPr>
        <b/>
        <sz val="12"/>
        <color indexed="8"/>
        <rFont val="Times New Roman"/>
        <family val="1"/>
        <charset val="204"/>
      </rPr>
      <t>отмене</t>
    </r>
    <r>
      <rPr>
        <sz val="12"/>
        <color indexed="8"/>
        <rFont val="Times New Roman"/>
        <family val="1"/>
        <charset val="204"/>
      </rPr>
      <t xml:space="preserve">н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06.11.2020 исх. №78/1)
</t>
    </r>
    <r>
      <rPr>
        <b/>
        <sz val="12"/>
        <color indexed="8"/>
        <rFont val="Times New Roman"/>
        <family val="1"/>
        <charset val="204"/>
      </rPr>
      <t>Объявлен новый конкурс 061/21-ЭА</t>
    </r>
    <r>
      <rPr>
        <sz val="12"/>
        <color indexed="8"/>
        <rFont val="Times New Roman"/>
        <family val="1"/>
        <charset val="204"/>
      </rPr>
      <t xml:space="preserve">: 03.03.2021 - открытие - 1уч; признан несостоявшимся
(ПЗОИ) 17.03.2021 - открытие- 1уч; 22.03.2021 -  рассмотрение ЭЗ - выбрать поставщиком ОДО «ТахатАкси»; на контракте с 25.03.2021
</t>
    </r>
    <r>
      <rPr>
        <b/>
        <sz val="12"/>
        <color rgb="FFFF0000"/>
        <rFont val="Times New Roman"/>
        <family val="1"/>
        <charset val="204"/>
      </rPr>
      <t>ПЛАН 2021 п.46.11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</si>
  <si>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trike/>
        <sz val="12"/>
        <rFont val="Times New Roman"/>
        <family val="1"/>
        <charset val="204"/>
      </rPr>
      <t>1285/20-ЗОИ
лот11</t>
    </r>
    <r>
      <rPr>
        <b/>
        <sz val="12"/>
        <rFont val="Times New Roman"/>
        <family val="1"/>
        <charset val="204"/>
      </rPr>
      <t xml:space="preserve">
236/21-ЗОИ
лот1</t>
    </r>
  </si>
  <si>
    <r>
      <rPr>
        <strike/>
        <sz val="12"/>
        <rFont val="Times New Roman"/>
        <family val="1"/>
        <charset val="204"/>
      </rPr>
      <t>1285/20-ЗОИ
лот20</t>
    </r>
    <r>
      <rPr>
        <b/>
        <sz val="12"/>
        <rFont val="Times New Roman"/>
        <family val="1"/>
        <charset val="204"/>
      </rPr>
      <t xml:space="preserve">
236/21
лот2</t>
    </r>
  </si>
  <si>
    <r>
      <rPr>
        <strike/>
        <sz val="12"/>
        <color indexed="8"/>
        <rFont val="Times New Roman"/>
        <family val="1"/>
        <charset val="204"/>
      </rPr>
      <t xml:space="preserve">885/20
лот1
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strike/>
        <sz val="12"/>
        <color indexed="8"/>
        <rFont val="Times New Roman"/>
        <family val="1"/>
        <charset val="204"/>
      </rPr>
      <t>056/21-ЗОИ</t>
    </r>
    <r>
      <rPr>
        <b/>
        <sz val="12"/>
        <color indexed="8"/>
        <rFont val="Times New Roman"/>
        <family val="1"/>
        <charset val="204"/>
      </rPr>
      <t xml:space="preserve">
147/21-ЗОИ</t>
    </r>
  </si>
  <si>
    <r>
      <t xml:space="preserve">03.09.2020 - </t>
    </r>
    <r>
      <rPr>
        <b/>
        <sz val="12"/>
        <rFont val="Times New Roman"/>
        <family val="1"/>
        <charset val="204"/>
      </rPr>
      <t>отменен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01.09.2020г. (протокол № 64/1 п. 2.5.) 
12.10.2020 -</t>
    </r>
    <r>
      <rPr>
        <b/>
        <sz val="12"/>
        <rFont val="Times New Roman"/>
        <family val="1"/>
        <charset val="204"/>
      </rPr>
      <t xml:space="preserve"> отменен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08.10.2020г. (протокол № 73/1) 
</t>
    </r>
    <r>
      <rPr>
        <b/>
        <sz val="12"/>
        <rFont val="Times New Roman"/>
        <family val="1"/>
        <charset val="204"/>
      </rPr>
      <t>Объявлен новый конкурс 1208/20 лот1</t>
    </r>
    <r>
      <rPr>
        <sz val="12"/>
        <rFont val="Times New Roman"/>
        <family val="1"/>
        <charset val="204"/>
      </rPr>
      <t xml:space="preserve">: 17.03.2021 - </t>
    </r>
    <r>
      <rPr>
        <b/>
        <sz val="12"/>
        <rFont val="Times New Roman"/>
        <family val="1"/>
        <charset val="204"/>
      </rPr>
      <t xml:space="preserve">отменен </t>
    </r>
    <r>
      <rPr>
        <sz val="12"/>
        <rFont val="Times New Roman"/>
        <family val="1"/>
        <charset val="204"/>
      </rPr>
      <t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12.03.2021г. (протокол № 15/1)</t>
    </r>
  </si>
  <si>
    <r>
      <t xml:space="preserve">03.09.2020 - </t>
    </r>
    <r>
      <rPr>
        <b/>
        <sz val="12"/>
        <rFont val="Times New Roman"/>
        <family val="1"/>
        <charset val="204"/>
      </rPr>
      <t>отменен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01.09.2020г. (протокол № 64/1 п. 2.5.) 
12.10.2020 -</t>
    </r>
    <r>
      <rPr>
        <b/>
        <sz val="12"/>
        <rFont val="Times New Roman"/>
        <family val="1"/>
        <charset val="204"/>
      </rPr>
      <t xml:space="preserve"> отменен </t>
    </r>
    <r>
      <rPr>
        <sz val="12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08.10.2020г. (протокол № 73/1) 
</t>
    </r>
    <r>
      <rPr>
        <b/>
        <sz val="12"/>
        <rFont val="Times New Roman"/>
        <family val="1"/>
        <charset val="204"/>
      </rPr>
      <t>Объявлен новый конкурс 1208/20 лот2</t>
    </r>
    <r>
      <rPr>
        <sz val="12"/>
        <rFont val="Times New Roman"/>
        <family val="1"/>
        <charset val="204"/>
      </rPr>
      <t xml:space="preserve">: 17.03.2021 - </t>
    </r>
    <r>
      <rPr>
        <b/>
        <sz val="12"/>
        <rFont val="Times New Roman"/>
        <family val="1"/>
        <charset val="204"/>
      </rPr>
      <t xml:space="preserve">отменен </t>
    </r>
    <r>
      <rPr>
        <sz val="12"/>
        <rFont val="Times New Roman"/>
        <family val="1"/>
        <charset val="204"/>
      </rPr>
      <t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12.03.2021г. (протокол № 15/1)</t>
    </r>
  </si>
  <si>
    <r>
      <rPr>
        <sz val="12"/>
        <color theme="1"/>
        <rFont val="Times New Roman"/>
        <family val="1"/>
        <charset val="204"/>
      </rPr>
      <t xml:space="preserve">12.08.2020 - открытие (запросы на ЭТП) - 0 уч; признан несостоявшимся
(ПЭА) 16.09.2020- отменен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11.09.2020г. (протокол № 67/1 п. 9.9.)
</t>
    </r>
    <r>
      <rPr>
        <b/>
        <sz val="12"/>
        <color theme="1"/>
        <rFont val="Times New Roman"/>
        <family val="1"/>
        <charset val="204"/>
      </rPr>
      <t>объявлен новый конкурс 1062/20:</t>
    </r>
    <r>
      <rPr>
        <sz val="12"/>
        <color theme="1"/>
        <rFont val="Times New Roman"/>
        <family val="1"/>
        <charset val="204"/>
      </rPr>
      <t xml:space="preserve"> 28.10.2020 - открытие - 1уч; признан несостоявшимся
(ПЭА)23.12.2020 - повторное открытие (3 -запроса на ЭТП)  - 2уч; 20.01.2021 - планируется рассмотрение 1 разделов - отклонение; признан несостоявшимся
Планируется к объявлению новая процедура закупки  (изменился код ОКРБ)
</t>
    </r>
    <r>
      <rPr>
        <sz val="12"/>
        <color rgb="FFFF0000"/>
        <rFont val="Times New Roman"/>
        <family val="1"/>
        <charset val="204"/>
      </rPr>
      <t>Приказ 357 27.03.20.</t>
    </r>
  </si>
  <si>
    <t>С-21/798-1 28/03/21</t>
  </si>
  <si>
    <t>С-21/798-2 28/03/21</t>
  </si>
  <si>
    <t xml:space="preserve"> Поставка товара в течение 30 кал. Дней с даты уведомления. Поставка товара будет организована после утвержения ЗК Минздрава. </t>
  </si>
  <si>
    <t>С-21/798-3 28.03.21</t>
  </si>
  <si>
    <t>С-21/802 23.03.21</t>
  </si>
  <si>
    <t xml:space="preserve">Поставка товара в течение 60 кал.  Дней с даты уведомления - до 23.05.21.  </t>
  </si>
  <si>
    <t>1285/20-ЗОИ
лот7
объявлен  новый конкурс
 015/21</t>
  </si>
  <si>
    <t xml:space="preserve">ЧП  "Фэир Контраст" - 53 020,00 BYN - 330 мл. </t>
  </si>
  <si>
    <r>
      <t>11.12.2020 - открытие - 2уч; 02.02.2021 -</t>
    </r>
    <r>
      <rPr>
        <b/>
        <sz val="12"/>
        <rFont val="Times New Roman"/>
        <family val="1"/>
        <charset val="204"/>
      </rPr>
      <t xml:space="preserve"> отменен </t>
    </r>
    <r>
      <rPr>
        <sz val="12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(протокол заседания комиссии по определению первоочередных закупок Министерства здравоохранения Республики Беларусь от 15.01.2021 №2/1)
объявлен  новый конкурс 015/21: На контракт  18.02.21
</t>
    </r>
    <r>
      <rPr>
        <b/>
        <sz val="12"/>
        <color rgb="FFFF0000"/>
        <rFont val="Times New Roman"/>
        <family val="1"/>
        <charset val="204"/>
      </rPr>
      <t>СМ ПЛАН 2021 п. 6 (подпрограмма Семья и детство)</t>
    </r>
  </si>
  <si>
    <t xml:space="preserve">11.11.2020 - открытие- 0 уч; признан несостоявшимся
(ЗОИ)25.11.2020 - открытие - 1уч; 02.12.2020  -  рассмотрение ЭЗ - отклонение; признан несостоявшимся - 0 уч;
</t>
  </si>
  <si>
    <t>Одноместная рабочая станция со встроенным стереомикроскопом</t>
  </si>
  <si>
    <r>
      <t xml:space="preserve">Поставка товара в течение 90 кал.  Дней с даты открытия аккредитива. Направлено письмо на оплату в Минздрав. </t>
    </r>
    <r>
      <rPr>
        <sz val="12"/>
        <color rgb="FFFF0000"/>
        <rFont val="Times New Roman"/>
        <family val="1"/>
        <charset val="204"/>
      </rPr>
      <t>ПЛАН 2021</t>
    </r>
  </si>
  <si>
    <r>
      <t>Приказ 357 27.03.20.</t>
    </r>
    <r>
      <rPr>
        <b/>
        <sz val="12"/>
        <rFont val="Times New Roman"/>
        <family val="1"/>
        <charset val="204"/>
      </rPr>
      <t xml:space="preserve"> 
заявка (№19/8-20) утверждена за счет средств республиканского бюджета, предусмотренных Минздраву в порядке, установленном законодательством Республики Беларусь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16.09.2020 - открытие (запросы на ЭТП) - 0 уч; признан несостоявшимся;
(ПЭА) 07.10.2020 - повторное открытие - 0 уч; признан несотсоявшимся
(ЗОИ)21.10.2020 - открытие- 0 уч;  - признан несостоявшимся
(ПЗОИ)30.10.2020 - повторное открытие - 0 уч;
(ПЗОИ) 25.11.2020 - повторное открытие- 1уч; 11.12.2020 - рассмотрение ЭЗ - выбрать поставщиком "SIS BIZNESA SERVISS" SIA ; на контракте с 11.12.2020. </t>
    </r>
    <r>
      <rPr>
        <sz val="12"/>
        <color rgb="FFFF0000"/>
        <rFont val="Times New Roman"/>
        <family val="1"/>
        <charset val="204"/>
      </rPr>
      <t>ПЛАН 2021</t>
    </r>
  </si>
  <si>
    <t xml:space="preserve"> Поставка товара в течение 60 кал.  Дней с даты открытия аккредитива - до 20.02.21.  Товар частично поставлен на таможенный склад. Направлено письмо письмо на оплату в МИНЗДРАВ. </t>
  </si>
  <si>
    <t xml:space="preserve">Ренекс РТ
Авафарма
</t>
  </si>
  <si>
    <t>Альгимед
Ренекс
Реалаб</t>
  </si>
  <si>
    <t>Ренекс
Реалаб</t>
  </si>
  <si>
    <t xml:space="preserve">6-13/6303 31.03.21 - там. 120 byn + 34537,38 eur </t>
  </si>
  <si>
    <t>С-21/890</t>
  </si>
  <si>
    <t>251/21-ЗОИ</t>
  </si>
  <si>
    <t>протокол №16/1 от 16.03.2021 п.11
( №108/16-21)</t>
  </si>
  <si>
    <t xml:space="preserve"> Поставка товара в течение 30 кал. Дней с даты уведомления - до 09.04.21 ( 11499,77 byn ).  Запрос распределения. </t>
  </si>
  <si>
    <t xml:space="preserve"> Поставка товара в течение 30 кал. Дней с даты уведомления - 09/04/21 ( 5589,87 byn ).   Запрос распределения. </t>
  </si>
  <si>
    <t xml:space="preserve"> Поставка товара в течение 60 кал.  Дней с даты уведомления. Уведомление в процессе подготовки ( частичная поставка).</t>
  </si>
  <si>
    <t xml:space="preserve"> Поставка товара в течение 60 кал.  Дней с даты уведомления. . Уведомление в процессе подготовки ( частичная поставка).</t>
  </si>
  <si>
    <t>09.09.2020 - открытие - 1уч; признан несостоявшимся
(ПЭА)30.09.2020 - повторное открытие - признан несостоявшимся
(ЗОИ) 14.10.2020 - открытие - 0 уч;
(ПЗОИ)04.11.2020 - открытие - 0 уч;
Увелич.ориентир.стоим.
(ПЗОИ) 31.03.2021 открытие  - 0 уч;
Увелич.ориентир.стоим.</t>
  </si>
  <si>
    <t>Лесничая/Заренок</t>
  </si>
  <si>
    <r>
      <t xml:space="preserve">
</t>
    </r>
    <r>
      <rPr>
        <strike/>
        <sz val="12"/>
        <rFont val="Times New Roman"/>
        <family val="1"/>
        <charset val="204"/>
      </rPr>
      <t>1216/20</t>
    </r>
    <r>
      <rPr>
        <b/>
        <sz val="12"/>
        <rFont val="Times New Roman"/>
        <family val="1"/>
        <charset val="204"/>
      </rPr>
      <t xml:space="preserve">
233/21-ЗОИ
лот2</t>
    </r>
  </si>
  <si>
    <r>
      <t>05.08.2020 - открытие - 0 уч; признан несостоявшимся
(ПЭА) 02.09.2020 - повторное открытие - 0 уч; признан несостоявшимся
(ЗОИ) 23.09.2020 - открытие - 1уч; 14.10.2020 - рассмотрение ЭЗ - отклонение
(ПЗОИ) 21.10.2020 - повторное открытие - 2уч;  25.11.2020 - рассмотрение ЭЗ (запрос в ЦЭИЗ - нет ответа на 18.11.2020) - отклонение
(ПЗОИ) 11.12.2020 -</t>
    </r>
    <r>
      <rPr>
        <b/>
        <sz val="12"/>
        <rFont val="Times New Roman"/>
        <family val="1"/>
        <charset val="204"/>
      </rPr>
      <t xml:space="preserve"> отменен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(письмо Заказчика от 08.12.2020 исх. №01-6/1087) 
</t>
    </r>
    <r>
      <rPr>
        <sz val="12"/>
        <color rgb="FFFF0000"/>
        <rFont val="Times New Roman"/>
        <family val="1"/>
        <charset val="204"/>
      </rPr>
      <t xml:space="preserve">Приказ 73 от  30.01.20.
</t>
    </r>
    <r>
      <rPr>
        <b/>
        <sz val="12"/>
        <rFont val="Times New Roman"/>
        <family val="1"/>
        <charset val="204"/>
      </rPr>
      <t>объявлен новый конкурс 1332/20-ЗОИ</t>
    </r>
    <r>
      <rPr>
        <sz val="12"/>
        <rFont val="Times New Roman"/>
        <family val="1"/>
        <charset val="204"/>
      </rPr>
      <t xml:space="preserve">: 23.12.2020 - открытие - 2уч; планируется рассмотрение ЭЗ (снят с рассмотрения 29.12.2020 - СОГЛАСОВАТЬ ЗОИ НА ЗАКУПОЧНОЙ МЗ РБ)
31.03.2021 - </t>
    </r>
    <r>
      <rPr>
        <b/>
        <sz val="12"/>
        <rFont val="Times New Roman"/>
        <family val="1"/>
        <charset val="204"/>
      </rPr>
      <t xml:space="preserve">отменен </t>
    </r>
    <r>
      <rPr>
        <sz val="12"/>
        <rFont val="Times New Roman"/>
        <family val="1"/>
        <charset val="204"/>
      </rPr>
      <t xml:space="preserve">в связи с утратой необходимости приобретения товаров (Протокол заседания комиссии по определению первоочередных закупок Министерства здравоохранения Республики Беларусь №17/1 от 19 марта 2021) </t>
    </r>
  </si>
  <si>
    <r>
      <t xml:space="preserve"> Поставка товара в течение 60 кал.  Дней с даты уведомления - до 19.04.21. </t>
    </r>
    <r>
      <rPr>
        <sz val="14"/>
        <color rgb="FFFF0000"/>
        <rFont val="Times New Roman"/>
        <family val="1"/>
        <charset val="204"/>
      </rPr>
      <t>ПЛАН 2021</t>
    </r>
  </si>
  <si>
    <r>
      <rPr>
        <b/>
        <i/>
        <sz val="12"/>
        <color indexed="8"/>
        <rFont val="Times New Roman"/>
        <family val="1"/>
        <charset val="204"/>
      </rPr>
      <t>за счет средств республиканского бюджета, предусмотренных Минздраву в порядке, установленном законодательством Республики Беларусь</t>
    </r>
    <r>
      <rPr>
        <sz val="12"/>
        <color indexed="8"/>
        <rFont val="Times New Roman"/>
        <family val="1"/>
        <charset val="204"/>
      </rPr>
      <t xml:space="preserve">
28.10.2020 - открытие- 0 уч; признан несостоявшимся
(ЗОИ) 11.11.2020 - открытие - 0 уч;
(ПЗОИ) 18.11.2020 - повторное открытие - 0 уч; согласование в МЗ РБ закупки без РУ (20.11.2020)
</t>
    </r>
    <r>
      <rPr>
        <b/>
        <sz val="12"/>
        <color indexed="8"/>
        <rFont val="Times New Roman"/>
        <family val="1"/>
        <charset val="204"/>
      </rPr>
      <t>Объявлен новый конкурс 1287/20 без РУ(ЗОИ)</t>
    </r>
    <r>
      <rPr>
        <sz val="12"/>
        <color indexed="8"/>
        <rFont val="Times New Roman"/>
        <family val="1"/>
        <charset val="204"/>
      </rPr>
      <t xml:space="preserve">: 11.12.2020 -  открытие - 1уч; 29.12.2020 -  рассмотрение ЭЗ - выбрать поставщиком ИЧУП «Центральная медицинская компания»; на контракте с 31.12.2020. </t>
    </r>
    <r>
      <rPr>
        <sz val="12"/>
        <color rgb="FFFF0000"/>
        <rFont val="Times New Roman"/>
        <family val="1"/>
        <charset val="204"/>
      </rPr>
      <t>ПЛАН 2021</t>
    </r>
  </si>
  <si>
    <r>
      <t xml:space="preserve">(ЗОИ) 18.11.2020 - открытие - 3уч; 11.12.2020 - рассмотрение ЭЗ - выбрать поставщиком ООО "МедикалЮнит"; на контракте с 11.12.2020. </t>
    </r>
    <r>
      <rPr>
        <sz val="12"/>
        <color rgb="FFFF0000"/>
        <rFont val="Times New Roman"/>
        <family val="1"/>
        <charset val="204"/>
      </rPr>
      <t>ПЛАН 2021</t>
    </r>
  </si>
  <si>
    <r>
      <t>14.08.2019 - открытие (запрос на ЭТП)) - 2уч; 28.08.2019 - рассмотрение 1 разделов- допущен к торгам; 02.09.2019 - торги; 04.09.2019 - подведение итогов торгов - победителем выбрано ООО "ЗАРГА Медика"; проводятся маркетинговые исследования; 30.09.2019 - закупочная МЗ РБ - утверждено; на контракте с 30.09.2019.
Договор № С-19/2103 14.10.2019. Поставка товара в течение 60 кал.  Дней с даты уведомления - 01.01.2020 ( 375829 byn ) поз. 1.6,  поз. 1.7 получено согласование на поставку сенсоров на  500 ед  - 67 995,00 byn -  поставка до 31.08.20.  Товар  - 375 829,00 byn, 64025 byn,  67 995,00 byn+ 67985 byn отгружен в ЛПУ..Приказ № 1242 17.10.19.</t>
    </r>
    <r>
      <rPr>
        <sz val="12"/>
        <color rgb="FFFF0000"/>
        <rFont val="Times New Roman"/>
        <family val="1"/>
        <charset val="204"/>
      </rPr>
      <t xml:space="preserve"> Приказ 357 27.03.20. ПЛАН 2021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</si>
  <si>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05.08.2020 - открытие - 1уч; признан несостоявшимся
 (ПЭА)09.09.2020 - повторное открытие - 1уч; признан несостоявшимся
(ЗОИ) 23.09.2020 - открытие - 1уч; 21.10.2020 - рассмотрение ЭЗ - выбрать поставщиком  ООО "ЗАРГА Медика"; на контракте с 23.10.2020. </t>
    </r>
    <r>
      <rPr>
        <sz val="12"/>
        <color rgb="FFFF0000"/>
        <rFont val="Times New Roman"/>
        <family val="1"/>
        <charset val="204"/>
      </rPr>
      <t>Приказ 1305 08.12.20. ПЛАН 2021</t>
    </r>
  </si>
  <si>
    <r>
      <t xml:space="preserve">20.05.2020 - открытие (перенос с 22.04.2020  - запросы ТХ И РУ)  </t>
    </r>
    <r>
      <rPr>
        <sz val="12"/>
        <color rgb="FFFF0000"/>
        <rFont val="Times New Roman"/>
        <family val="1"/>
        <charset val="204"/>
      </rPr>
      <t xml:space="preserve">Приказ 357 27.03.20.
</t>
    </r>
    <r>
      <rPr>
        <sz val="12"/>
        <rFont val="Times New Roman"/>
        <family val="1"/>
        <charset val="204"/>
      </rPr>
      <t>13.05.2020 -</t>
    </r>
    <r>
      <rPr>
        <b/>
        <sz val="12"/>
        <rFont val="Times New Roman"/>
        <family val="1"/>
        <charset val="204"/>
      </rPr>
      <t xml:space="preserve"> отменен</t>
    </r>
    <r>
      <rPr>
        <sz val="12"/>
        <rFont val="Times New Roman"/>
        <family val="1"/>
        <charset val="204"/>
      </rPr>
      <t xml:space="preserve"> 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07.05.2020г. (протокол № 30/1 п. 3.2.)</t>
    </r>
    <r>
      <rPr>
        <sz val="12"/>
        <color rgb="FFFF0000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объявлен новый конкурс  500/20:</t>
    </r>
    <r>
      <rPr>
        <sz val="12"/>
        <rFont val="Times New Roman"/>
        <family val="1"/>
        <charset val="204"/>
      </rPr>
      <t xml:space="preserve"> 24.06.2020 - открытие - 2уч; 15.07.2020 - рассмотрение 1 разделов - отклонение; признан несостоявшимся
 (ПЭА) 09.09.2020 - повторное открытие - 1уч;  признан несостоявшимся
(ЗОИ)  28.10.2020 - открытие - 2уч; 11.11.2020 - рассмотрение 1 разделов - отклонение; признан несостоявшимся
(ЗОИ) 18.11.2020 - открытие - 1 уч; 25.11.2020 -  рассмотрение ЭЗ (планир-ся выбор SIS)
выбрать поставщиком ООО «SIS BIZNESA SERVISS»; на контракте с 26.11.2020. </t>
    </r>
    <r>
      <rPr>
        <sz val="12"/>
        <color rgb="FFFF0000"/>
        <rFont val="Times New Roman"/>
        <family val="1"/>
        <charset val="204"/>
      </rPr>
      <t>ПЛАН 2021</t>
    </r>
    <r>
      <rPr>
        <sz val="12"/>
        <rFont val="Times New Roman"/>
        <family val="1"/>
        <charset val="204"/>
      </rPr>
      <t xml:space="preserve">
</t>
    </r>
  </si>
  <si>
    <t>02.04.21 - 1056250 usd</t>
  </si>
  <si>
    <r>
      <t xml:space="preserve">Приказ МЗ РБ №1125 от 26.10.2020
</t>
    </r>
    <r>
      <rPr>
        <b/>
        <sz val="12"/>
        <rFont val="Times New Roman"/>
        <family val="1"/>
        <charset val="204"/>
      </rPr>
      <t xml:space="preserve">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
</t>
    </r>
    <r>
      <rPr>
        <sz val="12"/>
        <rFont val="Times New Roman"/>
        <family val="1"/>
        <charset val="204"/>
      </rPr>
      <t xml:space="preserve">14.10.2020- открытие - 0 уч; признан несостоявшимся
(ПЗОИ)28.10.2020 - повторное открытие - 1уч;23.11.2020 направлен запрос участнику от ЭК о наличии РУ; 02.12.2020 - планируется рассмотрение ЭЗ (перенос с 27.11.2020 - не все документы предоставлены участником) - отклонение;
(ПЗОИ) 09.12.2020 - повторное открытие - 2уч; 23.12.2020 - рассмотрение ЭЗ - выбрать поставщиком  ООО «Техномедицина»; на контракте с 24.12.2020/ </t>
    </r>
    <r>
      <rPr>
        <sz val="12"/>
        <color rgb="FFFF0000"/>
        <rFont val="Times New Roman"/>
        <family val="1"/>
        <charset val="204"/>
      </rPr>
      <t>ПЛАН 2021</t>
    </r>
  </si>
  <si>
    <r>
      <t xml:space="preserve">Приказ МЗ РБ №1125 от 26.10.2020
</t>
    </r>
    <r>
      <rPr>
        <b/>
        <sz val="12"/>
        <rFont val="Times New Roman"/>
        <family val="1"/>
        <charset val="204"/>
      </rPr>
      <t xml:space="preserve">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
</t>
    </r>
    <r>
      <rPr>
        <sz val="12"/>
        <rFont val="Times New Roman"/>
        <family val="1"/>
        <charset val="204"/>
      </rPr>
      <t xml:space="preserve">14.10.2020- открытие- 0 уч; признан несостоявшимся
(ПЗОИ)28.10.2020 - повторное открытие - 2уч; 23.11.2020 направлен запрос участнику от ЭК о наличии РУ; 02.12.2020 - планируется рассмотрение ЭЗ(перенос с 27.11.2020 - не все документы предоставлены участниками). На контракт 08.12.20 . </t>
    </r>
    <r>
      <rPr>
        <sz val="12"/>
        <color rgb="FFFF0000"/>
        <rFont val="Times New Roman"/>
        <family val="1"/>
        <charset val="204"/>
      </rPr>
      <t>ПЛАН 2021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</si>
  <si>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sz val="12"/>
        <color indexed="8"/>
        <rFont val="Times New Roman"/>
        <family val="1"/>
        <charset val="204"/>
      </rPr>
      <t xml:space="preserve">
02.09.2020 - открытие - 1 уч; признан несостоявшимся
Планируется повторное открытие 23.09.2020 - признан несостоявшимся
(ЗОИ) 14.10.2020 - открытие - 1уч; 28.10.2020 - рассмотрение ЭЗ - выбрать поставщиком ООО «ДИЛМЕД-2000», на контракте с 29.10.2020. </t>
    </r>
    <r>
      <rPr>
        <sz val="12"/>
        <color rgb="FFFF0000"/>
        <rFont val="Times New Roman"/>
        <family val="1"/>
        <charset val="204"/>
      </rPr>
      <t>ПЛАН 2021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</si>
  <si>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За</t>
    </r>
    <r>
      <rPr>
        <sz val="12"/>
        <rFont val="Times New Roman"/>
        <family val="1"/>
        <charset val="204"/>
      </rPr>
      <t xml:space="preserve">прос в ЦЭИЗ по РУ
04.11.2020 - открытие - 2уч; 25.11.2020 - рассмотрение 1 разделов - допущен к торгам; 01.12.2020 - торги; 02.12.2020 - подведение итогов торгов - победителем выбран участник OSAUHING MN MEDICAL; на контракте с 04.12.2020. </t>
    </r>
    <r>
      <rPr>
        <sz val="12"/>
        <color rgb="FFFF0000"/>
        <rFont val="Times New Roman"/>
        <family val="1"/>
        <charset val="204"/>
      </rPr>
      <t xml:space="preserve">ПЛАН 2021
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</si>
  <si>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за счет средств республиканского бюджета, предусмотренных Минздраву в порядке, установленном законодательством Республики Беларусь</t>
    </r>
    <r>
      <rPr>
        <sz val="12"/>
        <color indexed="8"/>
        <rFont val="Times New Roman"/>
        <family val="1"/>
        <charset val="204"/>
      </rPr>
      <t xml:space="preserve">
14.10.2020 - открытие - 2уч; 11.11.2020 - рассмотрение 1 разделов - отклонение; признан несостоявшимся
(ЗОИ) 18.11.2020 - открытие - 1 уч; 09.12.2020 - планируется рассмотрение ЭЗ (27.11.2020 - снят с рассмотрения - запрос в ЦЭИЗ) - выбрать поставщиком ООО "Альгимед Трейд", на контракте с 17.12.2020. </t>
    </r>
    <r>
      <rPr>
        <sz val="12"/>
        <color rgb="FFFF0000"/>
        <rFont val="Times New Roman"/>
        <family val="1"/>
        <charset val="204"/>
      </rPr>
      <t>ПЛАН 2021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</si>
  <si>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23.09.2020 - открытие - признан несостоявшимся
(ПЭА) 21.10.2020 - повторное открытие- 0 уч;  - признан несостоявшимся
(ЗОИ)04.11.2020 - открытие - 1уч; 18.11.20202 - рассмотрение ЭЗ - выбрать поставщиком ООО «ДИЛМЕД-2000»на контракте с 18.11.2020.</t>
    </r>
    <r>
      <rPr>
        <sz val="12"/>
        <color rgb="FFFF0000"/>
        <rFont val="Times New Roman"/>
        <family val="1"/>
        <charset val="204"/>
      </rPr>
      <t xml:space="preserve"> ПЛАН 2021</t>
    </r>
  </si>
  <si>
    <r>
      <t xml:space="preserve">09.09.2020 - открытие (запросы на ЭТП по стоимости) - признан несостоявшимся;
(ПЭА) 30.09.2020 - повторное открытие - признан несостоявшимся
(ЗОИ) 14.10.2020 - открытие - 2 уч; 28.10.2020 - рассмотрение ЭЗ- выбрать поставщиком УП "АДАНИ" ; на контракте с 29.10.2020. </t>
    </r>
    <r>
      <rPr>
        <sz val="12"/>
        <color rgb="FFFF0000"/>
        <rFont val="Times New Roman"/>
        <family val="1"/>
        <charset val="204"/>
      </rPr>
      <t>ПЛАН 2021</t>
    </r>
  </si>
  <si>
    <r>
      <rPr>
        <b/>
        <sz val="12"/>
        <color rgb="FFFF0000"/>
        <rFont val="Times New Roman"/>
        <family val="1"/>
        <charset val="204"/>
      </rPr>
      <t>Приказ МЗ РБ  №984 от 25.09.2020
Исключены эти закупки из Подпрограммы 7 "Обеспечение функционирования системы здравоохранения Республики Беларусь" п.4.15. и вкючены в новую позицию 2.18.</t>
    </r>
    <r>
      <rPr>
        <sz val="12"/>
        <color indexed="8"/>
        <rFont val="Times New Roman"/>
        <family val="1"/>
        <charset val="204"/>
      </rPr>
      <t xml:space="preserve">
 (ПЗОИ) 06.11.2019 -  повторное открытие (запрос потенциальному участнику по регистрации - нет регистрации). 
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25.10.2019 - закупочная МЗ РБ - </t>
    </r>
    <r>
      <rPr>
        <b/>
        <sz val="12"/>
        <rFont val="Times New Roman"/>
        <family val="1"/>
        <charset val="204"/>
      </rPr>
      <t>отменен</t>
    </r>
    <r>
      <rPr>
        <sz val="12"/>
        <rFont val="Times New Roman"/>
        <family val="1"/>
        <charset val="204"/>
      </rPr>
      <t xml:space="preserve"> в связи с необходимостью внесения изменений и дополнений в требования к участникам; провести новую процедуру государственной закупки – электронный аукцион по ранее утвержденной заявке на закупку № 362/50-18
</t>
    </r>
    <r>
      <rPr>
        <b/>
        <sz val="12"/>
        <rFont val="Times New Roman"/>
        <family val="1"/>
        <charset val="204"/>
      </rPr>
      <t>объявлен новый конкурс 1002/19:</t>
    </r>
    <r>
      <rPr>
        <sz val="12"/>
        <rFont val="Times New Roman"/>
        <family val="1"/>
        <charset val="204"/>
      </rPr>
      <t xml:space="preserve"> 26.12.2019 - открытие - 1уч; признан несостоявшимся
(ПЭА) 22.01.2020- повторное открытие - 1уч; признан несостоявшимся
(ЗОИ) 05.02.2020 - открытие - 1уч; 15.04.2020 - рассмотрение ЭЗ (доработка ЭЗ) - выбрать поставщиком участника SIA Medibridge; 15.04.2020 - закупочная МЗ РБ - утверждено; на контракте с 15.04.2020
</t>
    </r>
    <r>
      <rPr>
        <b/>
        <sz val="12"/>
        <rFont val="Times New Roman"/>
        <family val="1"/>
        <charset val="204"/>
      </rPr>
      <t xml:space="preserve">КОЛИЧЕСТВО??? (по ЗЗ - 1 шт для РНПЦ ТО) + 1049/19 (ОМР). </t>
    </r>
    <r>
      <rPr>
        <b/>
        <sz val="12"/>
        <color rgb="FFFF0000"/>
        <rFont val="Times New Roman"/>
        <family val="1"/>
        <charset val="204"/>
      </rPr>
      <t>Приказ 73 от  30.01.20. ПЛАН 2021</t>
    </r>
  </si>
  <si>
    <r>
      <t xml:space="preserve">Приказ 572 27.05.20. Приказ 1305 08.12.20.
</t>
    </r>
    <r>
      <rPr>
        <sz val="12"/>
        <rFont val="Times New Roman"/>
        <family val="1"/>
        <charset val="204"/>
      </rPr>
      <t xml:space="preserve">Готовится к объявлению (№01072 от 25.06.2020)
04.11.2020 - открытие (запросы на ЭТП) - 4уч; 18.11.2020 - рассмотрение 1 разделов - допущен к торгам; 26.11.2020 - торги;27.11.2020 - подведение итогов торгов - победителем выбран участник AFS Medizintechnik GmbH; На контракт 03.12.20. </t>
    </r>
    <r>
      <rPr>
        <sz val="12"/>
        <color rgb="FFFF0000"/>
        <rFont val="Times New Roman"/>
        <family val="1"/>
        <charset val="204"/>
      </rPr>
      <t>ПЛАН 2021</t>
    </r>
  </si>
  <si>
    <t>Приказ 357 27.03.20. ПЛАН 2021</t>
  </si>
  <si>
    <r>
      <rPr>
        <b/>
        <sz val="12"/>
        <rFont val="Times New Roman"/>
        <family val="1"/>
        <charset val="204"/>
      </rPr>
      <t xml:space="preserve">лот2: . На контракт с  21.08.19. </t>
    </r>
    <r>
      <rPr>
        <sz val="12"/>
        <rFont val="Times New Roman"/>
        <family val="1"/>
        <charset val="204"/>
      </rPr>
      <t xml:space="preserve">
Договор С-19/1747 03.10.19. Поставка товара в течение 90 кал.  дней с даты уведомления  - до 11.06.20 ( 45 шт. )..  </t>
    </r>
    <r>
      <rPr>
        <sz val="12"/>
        <color rgb="FFFF0000"/>
        <rFont val="Times New Roman"/>
        <family val="1"/>
        <charset val="204"/>
      </rPr>
      <t>ПЛАН 2020. Приказ 73 от  30.01.20. ПЛАН 2021</t>
    </r>
  </si>
  <si>
    <r>
      <t xml:space="preserve">Договор исполнен.
 </t>
    </r>
    <r>
      <rPr>
        <sz val="14"/>
        <color indexed="10"/>
        <rFont val="Times New Roman"/>
        <family val="1"/>
        <charset val="204"/>
      </rPr>
      <t>Перенесено в План 2019.
 Приказ 357 27.03.20</t>
    </r>
    <r>
      <rPr>
        <sz val="14"/>
        <rFont val="Times New Roman"/>
        <family val="1"/>
        <charset val="204"/>
      </rPr>
      <t>.</t>
    </r>
  </si>
  <si>
    <r>
      <t xml:space="preserve">Приказ 357 27.03.20
</t>
    </r>
    <r>
      <rPr>
        <sz val="12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 xml:space="preserve">.09.2020 - открытие (запросы на ЭТП) - 1уч; признан несостоявшимся
(ПЭА) 30.09.2020 - повторное открытие - 1уч; признан несостоявшимся
(ЗОИ) 14.10.2020 - открытие - 2уч; 28.10.2020 - рассмотрение ЭЗ - выбрать поставщиком  ООО "ДРАЙВ"; на контракте с 29.10.2020. </t>
    </r>
    <r>
      <rPr>
        <sz val="12"/>
        <color rgb="FFFF0000"/>
        <rFont val="Times New Roman"/>
        <family val="1"/>
        <charset val="204"/>
      </rPr>
      <t>Приказ  1305 08.12.20 ( ( перенесли с Превентивного плана ) . ПЛАН 2021</t>
    </r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</si>
  <si>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 Pribori Oy  - 236 806,00 EUR.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</si>
  <si>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Pribori Oy  - 607 961,00 EUR.
</t>
    </r>
  </si>
  <si>
    <r>
      <rPr>
        <b/>
        <sz val="12"/>
        <rFont val="Times New Roman"/>
        <family val="1"/>
        <charset val="204"/>
      </rPr>
      <t>лот14</t>
    </r>
    <r>
      <rPr>
        <sz val="12"/>
        <rFont val="Times New Roman"/>
        <family val="1"/>
        <charset val="204"/>
      </rPr>
      <t xml:space="preserve">
 SIA «Medical and Laboratory Systems»  - 2 185,00 EUR.
</t>
    </r>
  </si>
  <si>
    <r>
      <t xml:space="preserve">11.12.2020 - открытие - 2уч; 20.01.2021 - рассмотрение ЭЗ - отклонение;
(ПЗОИ) 19.03.2021 - повторное открытие (пересчет ориетировочной стоимости) - 1 уч; 26.03.2021 - рассмотрение ЭЗ - выбрать поставщиком  ООО «Вонади»; на контракте с 06.04.2021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</si>
  <si>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t xml:space="preserve"> Entrydell S.A.  - 24 977,00 евро.
</t>
  </si>
  <si>
    <r>
      <t xml:space="preserve">(ЗОИ)16.12.2020 - открытие - 0 уч;
(ПЗОИ) 30.12.2020 - повторное открытие - 0 уч; признан несостоявшимся
(ПЗОИ) 12.03.2021 - планируется повторное открытие - 1уч; 24.03.2021 -  рассмотрение ЭЗ - отклонение
(ПЗОИ) 31.03.2021 - повторное открытие - 1уч; 02.04.2021 - рассмотрение ЭЗ - выбрать поставщиком  Entrydell S.A.; 02.04.2021 - закупочная МЗ РБ - утверждено; на контракте с 05.06.2021
</t>
    </r>
    <r>
      <rPr>
        <b/>
        <sz val="12"/>
        <color rgb="FFFF0000"/>
        <rFont val="Times New Roman"/>
        <family val="1"/>
        <charset val="204"/>
      </rPr>
      <t>НЕТ В ПЛАНЕ 2021!!!</t>
    </r>
  </si>
  <si>
    <t>лот21
ИУП «АВАФАРМА»  -  193 600,00 BYN.</t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</si>
  <si>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ЧП «Фэир Контраст» - 105 000,00 BYN.
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</si>
  <si>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ЧП «Фэир Контраст»  - 28 560,00 BYN.</t>
    </r>
  </si>
  <si>
    <t>30.12.2020 - открытие - 0 уч; признан несостоявшимся
(ПЭА)07.04.2021 - повторное открытие (запросы на ЭТП) - 0 уч; признан несостоявшимся
Планируется повторное открытие (ПЭА или ЗОИ)</t>
  </si>
  <si>
    <r>
      <rPr>
        <b/>
        <i/>
        <sz val="12"/>
        <color indexed="8"/>
        <rFont val="Times New Roman"/>
        <family val="1"/>
        <charset val="204"/>
      </rPr>
      <t>за счет средств республиканского бюджета, предусмотренных Минздраву в порядке, установленном законодательством Республики Беларусь, спонсорских средств ОАО «Банк развития Республики Беларусь», республиканского бюджета.</t>
    </r>
    <r>
      <rPr>
        <sz val="12"/>
        <color indexed="8"/>
        <rFont val="Times New Roman"/>
        <family val="1"/>
        <charset val="204"/>
      </rPr>
      <t xml:space="preserve">
24.03.2021 - открытие- 0 уч; признан несостоявшимся;
(ЗОИ) 31.03.2021 - открытие  - 0 уч;
(ПЗОИ) 14.04.2021 - планируется повторное открытие
</t>
    </r>
    <r>
      <rPr>
        <b/>
        <sz val="12"/>
        <color rgb="FFFF0000"/>
        <rFont val="Times New Roman"/>
        <family val="1"/>
        <charset val="204"/>
      </rPr>
      <t>НЕТ В ПЛАНЕ 2021!!!</t>
    </r>
  </si>
  <si>
    <r>
      <rPr>
        <b/>
        <i/>
        <sz val="12"/>
        <color indexed="8"/>
        <rFont val="Times New Roman"/>
        <family val="1"/>
        <charset val="204"/>
      </rPr>
      <t xml:space="preserve">за счет средств республиканского бюджета, предусмотренных Минздраву в порядке, установленном законодательством Республики Беларусь, </t>
    </r>
    <r>
      <rPr>
        <b/>
        <i/>
        <sz val="12"/>
        <color rgb="FFFF0000"/>
        <rFont val="Times New Roman"/>
        <family val="1"/>
        <charset val="204"/>
      </rPr>
      <t xml:space="preserve">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04.11.2020 - открытие - 0уч; признан несостоявшимся
(ЗОИ)25.11.2020 - открытие- 0 уч; 
(ПЗОИ)09.12.2020 - планируется повторное открытие - 0 уч; признан несостоявшимся
</t>
    </r>
    <r>
      <rPr>
        <b/>
        <sz val="12"/>
        <color indexed="8"/>
        <rFont val="Times New Roman"/>
        <family val="1"/>
        <charset val="204"/>
      </rPr>
      <t>Объявлен новый конкурс 111/21: 24</t>
    </r>
    <r>
      <rPr>
        <sz val="12"/>
        <color indexed="8"/>
        <rFont val="Times New Roman"/>
        <family val="1"/>
        <charset val="204"/>
      </rPr>
      <t xml:space="preserve">.03.2021 - открытие- 0 уч; признан несостоявшимся;
(ЗОИ) 24.03.2021 - открытие- 0 уч; признан несостоявшимся;
(ЗОИ) 07.04.2021 - открытие - 0 уч:
(ПЗОИ) 14.04.2021 - повторное открытие
</t>
    </r>
    <r>
      <rPr>
        <b/>
        <sz val="12"/>
        <color rgb="FFFF0000"/>
        <rFont val="Times New Roman"/>
        <family val="1"/>
        <charset val="204"/>
      </rPr>
      <t>СМ ПЛАН 2021 п.46.6.</t>
    </r>
  </si>
  <si>
    <t>04.11.2020 - открытие (запросы на ЭТП) - 0 уч; признан несостоявшимся;
(ПЭА) 25.11.2020 - открытие - 0 уч; признан несостоявшимся
(ЗОИ) 11.12.2020 -  открытие - 0 уч; 
(ПЗОИ)Планируется повторное открытие (17.12.2020 - направлен запрос заказчику о необходимости доработки заяки на закупку; нет ответа на 09.04.2021)</t>
  </si>
  <si>
    <t>протокол №57/1 от 31.07.2020 п.1
( №146/57-20)
протокол №20/1 от 31.03.2021 п.1
( №146/20-21)</t>
  </si>
  <si>
    <t>19.08.2020
09.04.2021</t>
  </si>
  <si>
    <t>04.09.2020
09.04.2021</t>
  </si>
  <si>
    <r>
      <rPr>
        <strike/>
        <sz val="12"/>
        <color indexed="8"/>
        <rFont val="Times New Roman"/>
        <family val="1"/>
        <charset val="204"/>
      </rPr>
      <t>933/20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strike/>
        <sz val="12"/>
        <color rgb="FF000000"/>
        <rFont val="Times New Roman"/>
        <family val="1"/>
        <charset val="204"/>
      </rPr>
      <t>108/21</t>
    </r>
    <r>
      <rPr>
        <b/>
        <sz val="12"/>
        <color indexed="8"/>
        <rFont val="Times New Roman"/>
        <family val="1"/>
        <charset val="204"/>
      </rPr>
      <t xml:space="preserve">
298/21-ЗОИ</t>
    </r>
  </si>
  <si>
    <r>
      <rPr>
        <strike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3</t>
    </r>
  </si>
  <si>
    <r>
      <rPr>
        <strike/>
        <sz val="12"/>
        <rFont val="Times New Roman"/>
        <family val="1"/>
        <charset val="204"/>
      </rPr>
      <t>9 076,83</t>
    </r>
    <r>
      <rPr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81 335,74</t>
    </r>
  </si>
  <si>
    <t>04.12.2020
14.04.2021</t>
  </si>
  <si>
    <t>протокол №78/1 от 06.11.2020 п.3
( №184/78-20)
протокол №22/1 от 09.04.2021 п.2
( №160/22-21)</t>
  </si>
  <si>
    <t>11.12.2020
15.04.2021</t>
  </si>
  <si>
    <r>
      <t xml:space="preserve">Шприцы нетоксичные стерильные одноразовые
</t>
    </r>
    <r>
      <rPr>
        <b/>
        <sz val="12"/>
        <color rgb="FFFF0000"/>
        <rFont val="Times New Roman"/>
        <family val="1"/>
        <charset val="204"/>
      </rPr>
      <t>Шприцы для экстракорпорального оплодотворения</t>
    </r>
  </si>
  <si>
    <t xml:space="preserve">6-13/6856 06.04.21 - там. 820 eur +11982 eur </t>
  </si>
  <si>
    <t xml:space="preserve"> Поставка товара в течение 60 кал.  Дней с даты открытия аккредитива - до 15.03.21. Товар поставлен на таможенный склад 157000 eur +12000 eur// - растамаживается. </t>
  </si>
  <si>
    <r>
      <t>Поставка товара в течение 60 кал.  Дней с даты открытия аккредитива - до 20.02.21.</t>
    </r>
    <r>
      <rPr>
        <sz val="14"/>
        <color rgb="FFFF0000"/>
        <rFont val="Times New Roman"/>
        <family val="1"/>
        <charset val="204"/>
      </rPr>
      <t xml:space="preserve"> Приказ  1305 08.12.20</t>
    </r>
    <r>
      <rPr>
        <sz val="14"/>
        <color indexed="8"/>
        <rFont val="Times New Roman"/>
        <family val="1"/>
        <charset val="204"/>
      </rPr>
      <t xml:space="preserve">. Товар готов к отгрузке в ЛПУ. </t>
    </r>
  </si>
  <si>
    <r>
      <t xml:space="preserve"> Поставка товара в течение 60 кал.  Дней с даты открытия аккредитива - до 17.01.21. Товар растамаживается.  </t>
    </r>
    <r>
      <rPr>
        <sz val="14"/>
        <color rgb="FFFF0000"/>
        <rFont val="Times New Roman"/>
        <family val="1"/>
        <charset val="204"/>
      </rPr>
      <t>Приказ 357 27.03.20</t>
    </r>
  </si>
  <si>
    <t xml:space="preserve">6-13/6862 06.04.21 - 123008,85 eur + там. 120 byn +15126,27 eur </t>
  </si>
  <si>
    <r>
      <rPr>
        <sz val="14"/>
        <rFont val="Times New Roman"/>
        <family val="1"/>
        <charset val="204"/>
      </rPr>
      <t>Поставка товара в течение 60 кал.  Дней с даты открытия аккредитива - до 14.03.21</t>
    </r>
    <r>
      <rPr>
        <sz val="14"/>
        <color rgb="FFFF0000"/>
        <rFont val="Times New Roman"/>
        <family val="1"/>
        <charset val="204"/>
      </rPr>
      <t xml:space="preserve">.  План 2020 п. 4.18. Приказ 73 от  30.01.20.  Приказ 1305 08.12.20 ( перенесли из Превентивного плана )  . </t>
    </r>
    <r>
      <rPr>
        <sz val="14"/>
        <rFont val="Times New Roman"/>
        <family val="1"/>
        <charset val="204"/>
      </rPr>
      <t xml:space="preserve">Товар поставлен на таможенный склад. Направлено письмо на оплату в Минздрав. . </t>
    </r>
  </si>
  <si>
    <t>С-21/838 26.03.21</t>
  </si>
  <si>
    <t>Поставка товаар в течение 60 кал.  Дней с даты уведомления.</t>
  </si>
  <si>
    <t>С-21/950 06.04.21</t>
  </si>
  <si>
    <t>С-21/951 06.04.21</t>
  </si>
  <si>
    <t>Поставка товаар в течение 60 кал.  Дней с даты уведомления - до 08.06.21 ( 118843 eur )</t>
  </si>
  <si>
    <t>Поставка товаар в течение 60 кал.  Дней с даты уведомления -  до 08.06.21 ( 303980,50 eur )</t>
  </si>
  <si>
    <t>С-21/878 02.04.21</t>
  </si>
  <si>
    <t>С-21/879 02/04/21</t>
  </si>
  <si>
    <r>
      <rPr>
        <b/>
        <sz val="12"/>
        <rFont val="Times New Roman"/>
        <family val="1"/>
        <charset val="204"/>
      </rPr>
      <t>лот1</t>
    </r>
    <r>
      <rPr>
        <sz val="12"/>
        <rFont val="Times New Roman"/>
        <family val="1"/>
        <charset val="204"/>
      </rPr>
      <t xml:space="preserve">
ООО «Дистримед»  - 287 826,00 BYN. - 2000 шт. 
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</si>
  <si>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ООО «Дистримед»  - 306 592,00 BYN. - 2000 шт.  </t>
    </r>
  </si>
  <si>
    <t>С-21/994 14.04.21</t>
  </si>
  <si>
    <t xml:space="preserve">Поставка товара в течение 60 кла.  Дней с даты уведомленния. </t>
  </si>
  <si>
    <r>
      <rPr>
        <b/>
        <sz val="12"/>
        <rFont val="Times New Roman"/>
        <family val="1"/>
        <charset val="204"/>
      </rPr>
      <t>лот3</t>
    </r>
    <r>
      <rPr>
        <sz val="12"/>
        <rFont val="Times New Roman"/>
        <family val="1"/>
        <charset val="204"/>
      </rPr>
      <t xml:space="preserve">
ООО «Вонади» -99 000,00 BYN - 2000 шт. </t>
    </r>
  </si>
  <si>
    <t>Поставка товара в течение 60 кал.  Дней с даты уведомления.  - до 14.06.21</t>
  </si>
  <si>
    <t>С-21/956 09.04.21</t>
  </si>
  <si>
    <t>С-21/1022</t>
  </si>
  <si>
    <t>ООО "МДмед"  -  234 454,00 BYN - 1000 шт. среда. , 250 шт. раствор.</t>
  </si>
  <si>
    <t xml:space="preserve">Договор в процессе подгготовки. Поставка товара в течение 60 кла.  Дней   с даты уведомления. </t>
  </si>
  <si>
    <r>
      <rPr>
        <b/>
        <sz val="12"/>
        <rFont val="Times New Roman"/>
        <family val="1"/>
        <charset val="204"/>
      </rPr>
      <t>лот13</t>
    </r>
    <r>
      <rPr>
        <sz val="12"/>
        <rFont val="Times New Roman"/>
        <family val="1"/>
        <charset val="204"/>
      </rPr>
      <t xml:space="preserve">
 SIA «Medical and Laboratory Systems» -  113,00 EUR - 5000 шт. </t>
    </r>
  </si>
  <si>
    <t>лабораторная подогреваемая поверхность (термоплиты) для эмбриологической лаборатории ВРТ с расходными материалами</t>
  </si>
  <si>
    <r>
      <t xml:space="preserve">1285/20-ЗОИ
лот16
</t>
    </r>
    <r>
      <rPr>
        <b/>
        <sz val="12"/>
        <rFont val="Times New Roman"/>
        <family val="1"/>
        <charset val="204"/>
      </rPr>
      <t xml:space="preserve">
333/21</t>
    </r>
  </si>
  <si>
    <r>
      <t xml:space="preserve">17.03.2021 - открытие (запросы на ЭТП)- 0 уч; признан несостоявшимся
(ЗОИ) 26.03.2021 - открытие - 0 уч; 09.04.2021 - закупочная МЗ РБ - увелич.ориентир.стоим
(ПЗОИ) 07.04.2021 - открытие - 1уч; 12.04.2021 - рассмотрение ЭЗ - отклонение;
увеличение ориентир.стоим
(ПЗОИ) 19.04.2021 - планируется повторное открытие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</si>
  <si>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rPr>
        <b/>
        <sz val="12"/>
        <rFont val="Times New Roman"/>
        <family val="1"/>
        <charset val="204"/>
      </rPr>
      <t>лот3</t>
    </r>
    <r>
      <rPr>
        <sz val="12"/>
        <rFont val="Times New Roman"/>
        <family val="1"/>
        <charset val="204"/>
      </rPr>
      <t xml:space="preserve">
ЧУП «ДаМедика-Бел»  - 9 360,00 BYN.</t>
    </r>
  </si>
  <si>
    <r>
      <rPr>
        <b/>
        <sz val="12"/>
        <rFont val="Times New Roman"/>
        <family val="1"/>
        <charset val="204"/>
      </rPr>
      <t>лот5</t>
    </r>
    <r>
      <rPr>
        <sz val="12"/>
        <rFont val="Times New Roman"/>
        <family val="1"/>
        <charset val="204"/>
      </rPr>
      <t xml:space="preserve">
 SIA «Medical and Laboratory Systems»   -5 170,00 EUR.</t>
    </r>
  </si>
  <si>
    <t>Однокамерные ЭКС кардиостимулятор в комплекте для однокамерной стимуляции сердца в режиме по требованию (SSIR) больным с синдромом слабости синус. узла или атриовентрикулярной блокадой</t>
  </si>
  <si>
    <r>
      <t xml:space="preserve">17.03.2021 - открытие (запросы на ЭТП) - 0 уч; признан несостоявшимся
(ЗОИ) 26.03.2021 - открытие - 0 уч;
(ПЗОИ) 07.04.2021 - открытие - 2уч; 15.04.2021 - рассмотрение ЭЗ - выбрать поставщиком ЧУП «ДаМедика-Бел»;  ЗК от 15.04.2021 - результаты закупки утверждены; на контракте с 16.04.2021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</si>
  <si>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17.03.2021 - открытие (запросы на ЭТП) - 1 уч; признан несостоявшимся
(ЗОИ) 26.03.2021 - открытие - 1уч; 02.04.2021 -  рассмотрение ЭЗ - выбрать поставщиком  Pribori Oy ; на контракте с 05.04.2021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</si>
  <si>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>24.02.2021 - открытие (запросы на ЭТП)
12.02.2021 - закупочная МЗ РБ - допуск без РУ(под обязательство)
17.02.2021 -</t>
    </r>
    <r>
      <rPr>
        <b/>
        <sz val="12"/>
        <rFont val="Times New Roman"/>
        <family val="1"/>
        <charset val="204"/>
      </rPr>
      <t xml:space="preserve"> отменен </t>
    </r>
    <r>
      <rPr>
        <sz val="12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12.02.2021г. (протокол № 9/1) </t>
    </r>
    <r>
      <rPr>
        <b/>
        <i/>
        <sz val="12"/>
        <rFont val="Times New Roman"/>
        <family val="1"/>
        <charset val="204"/>
      </rPr>
      <t xml:space="preserve">
Объявлен новый конкурс (ЭА): </t>
    </r>
    <r>
      <rPr>
        <sz val="12"/>
        <rFont val="Times New Roman"/>
        <family val="1"/>
        <charset val="204"/>
      </rPr>
      <t xml:space="preserve">17.03.2021 - открытие - 2уч; 31.03.2021 - рассмотрение 1 разделов - допущен к торгам; 06.04.2021 - торги; 07.04.2021 - подведение итогов торгов - победителем выбран участник ООО "МДмед" ; на контракте с 09.04.2021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</si>
  <si>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17.03.2021 - открытие (запросы на ЭТП) - 1 уч; признан несостоявшимся
(ЗОИ) 26.03.2021 - открытие- 1уч; 02.04.2021 - рассмотрение ЭЗ- выбрать поставщиком  Pribori Oy ; на контракте с 05.04.2021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</si>
  <si>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17.03.2021 - открытие (запросы на ЭТП)- 0 уч; признан несостоявшимся
(ЗОИ) 26.03.2021 - открытие - 0 уч;
(ПЗОИ) 07.04.2021 - открытие - 1уч; 15.04.2021 - рассмотрение ЭЗ - выбрать поставщиком  SIA «Medical and Laboratory Systems»; ЗК от 15.04.2021 - результаты закупки утверждены; на контракте с 16.04.2021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</si>
  <si>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(ЗОИ) 07.04.2021 - открытие - 0 уч; 
(ПЗОИ) 09.04.2021 - повторное открытие - 1 уч; 21.04.2021 - планируется рассмотрение ЭЗ
</t>
    </r>
    <r>
      <rPr>
        <b/>
        <sz val="12"/>
        <color rgb="FFFF0000"/>
        <rFont val="Times New Roman"/>
        <family val="1"/>
        <charset val="204"/>
      </rPr>
      <t>НЕТ В ПЛАНЕ 2021</t>
    </r>
  </si>
  <si>
    <t xml:space="preserve"> SIA «Medical and Laboratory Systems»  - 784,20 EUR.</t>
  </si>
  <si>
    <r>
      <t xml:space="preserve">11.12.2020 - открытие - 2уч; 27.01.2021 - рассмотрение ЭЗ - выбрать поставщиком ООО «Селл Диагностик»; на контракте с 28.01.2021; на контракте с 24.02.2021(протокол о корректировке цены)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</si>
  <si>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11.12.2020 - открытие - 2уч; 27.01.2021 - планируется рассмотрение ЭЗ - отклонение;
(ПЗОИ) 10.02.2021 - повторное открытие - 2уч, 26.02.2021 - рассмотрение ЭЗ - выбрать поставщиком  ЧП «ФЭИР КОНТРАСТ» ; на контракте с 05.03.2021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</si>
  <si>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11.12.2020 - открытие - 2уч; 27.01.2021 - планируется рассмотрение ЭЗ - отклонение;
(ПЗОИ) 10.02.2021 - повторное открытие - 1 уч;26.02.2021 - рассмотрение ЭЗ - выбрать поставщиком  ЧП «ФЭИР КОНТРАСТ» ; на контракте с 05.03.2021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</si>
  <si>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11.12.2020 - открытие - 2уч; 27.01.2021 - рассмотрение ЭЗ - выбрать поставщиком ООО «Селл Диагностик»; на контракте с 28.01.2021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</si>
  <si>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11.12.2020 - открытие - 2уч;27.01.2021 - планируется рассмотрение ЭЗ - отклонение;
(ПЗОИ) 10.02.2021 - повторное открытие -  1 уч; 
05.03.2021 - </t>
    </r>
    <r>
      <rPr>
        <b/>
        <sz val="12"/>
        <rFont val="Times New Roman"/>
        <family val="1"/>
        <charset val="204"/>
      </rPr>
      <t xml:space="preserve">отменен </t>
    </r>
    <r>
      <rPr>
        <sz val="12"/>
        <rFont val="Times New Roman"/>
        <family val="1"/>
        <charset val="204"/>
      </rPr>
      <t xml:space="preserve">в связи с необходимостью внесения изменений и дополнений в требования к предмету закупки заявки на закупку (протокол ЗК МЗ РБ №14/1 от 05.03.2021)
</t>
    </r>
    <r>
      <rPr>
        <b/>
        <sz val="12"/>
        <rFont val="Times New Roman"/>
        <family val="1"/>
        <charset val="204"/>
      </rPr>
      <t>Объявлен новый конкурс 236/21-ЗОИ лот1</t>
    </r>
    <r>
      <rPr>
        <sz val="12"/>
        <rFont val="Times New Roman"/>
        <family val="1"/>
        <charset val="204"/>
      </rPr>
      <t xml:space="preserve">: 31.03.2021 - открытие - 2уч; 07.04.2021 -  рассмотрение ЭЗ - выбрать поставщиком ЧП «Фэир Контраст»;  на контракте с 07.04.2021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</si>
  <si>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11.12.2020 - открытие - 0 уч; 
(ПЗОИ) 30.12.2020 - повторное открытие- 0 уч; 
(ПЗОИ) 10.02.2021 -  повторное открытие - 0 уч;
(ПЗОИ) 03.03.2021 - повторное открытие - 1уч; 17.03.2021 - рассмотрение ЭЗ - выбрать поставщиком  SIA «Medical and Laboratory Systems» ; ближ закупочная МЗ РБ - утверждение результатов закупки; на контракте с 23.03.2021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</si>
  <si>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11.12.2020 - открытие - 0 уч; 
(ПЗОИ) 30.12.2020 - повторное открытие- 0 уч; 
(ПЗОИ) 03.02.2021 - повторное открытие -  1 уч; 24.02.2021 -  рассмотрение ЭЗ- отклонение
(ПЗОИ) 10.03.2021 - повторное открытие - 1 уч; 17.03.2020 - рассмотрение ЭЗ - отклонение;
(ПЗОИ) 31.03.2021 -  повторное открытие - 1 уч; 02.04.2021 -  рассмотрение ЭЗ - выбрать поставщиком SIA «Medical and Laboratory Systems» ; на контракте с 05.04.2021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</si>
  <si>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11.12.2020 - открытие - 2уч; 27.01.2021 - планируется рассмотрение ЭЗ - отклонение;
(ПЗОИ) 17.02.2021 - повторное открытие - 1уч; 26.02.2021 - рассмотрение ЭЗ - выбрать поставщиком  ЧП «ФЭИР КОНТРАСТ»; на контракте с 05.03.2021
</t>
    </r>
    <r>
      <rPr>
        <b/>
        <sz val="12"/>
        <color rgb="FFFF0000"/>
        <rFont val="Times New Roman"/>
        <family val="1"/>
        <charset val="204"/>
      </rPr>
      <t>НЕТ В ПЛАНЕ 2021</t>
    </r>
    <r>
      <rPr>
        <sz val="12"/>
        <rFont val="Times New Roman"/>
        <family val="1"/>
        <charset val="204"/>
      </rPr>
      <t xml:space="preserve">
</t>
    </r>
  </si>
  <si>
    <r>
      <t>11.12.2020 - открытие - 2уч;27.01.2021 - планируется рассмотрение ЭЗ - отклонение;
(ПЗОИ) 10.02.2021 - повторное открытие -  1 уч;по решению комиссии по определению первоочередных закупок Министерства здравоохранения Республики Беларусь №12/1 от 26.02.2021</t>
    </r>
    <r>
      <rPr>
        <b/>
        <sz val="12"/>
        <rFont val="Times New Roman"/>
        <family val="1"/>
        <charset val="204"/>
      </rPr>
      <t xml:space="preserve"> отмена</t>
    </r>
    <r>
      <rPr>
        <sz val="12"/>
        <rFont val="Times New Roman"/>
        <family val="1"/>
        <charset val="204"/>
      </rPr>
      <t xml:space="preserve"> процедуры государственной закупки отложена и поручено начальнику главного управления организации медицинской помощи Министерства здравоохранения Пацееву А.В. провести анализ необходимости внесения изменений в заявку на закупку. 
14.04.2021 поступила новая заявка на закупку
</t>
    </r>
    <r>
      <rPr>
        <b/>
        <sz val="12"/>
        <rFont val="Times New Roman"/>
        <family val="1"/>
        <charset val="204"/>
      </rPr>
      <t>Объявлен новый конкурс 333/21-ЗОИ</t>
    </r>
    <r>
      <rPr>
        <sz val="12"/>
        <rFont val="Times New Roman"/>
        <family val="1"/>
        <charset val="204"/>
      </rPr>
      <t xml:space="preserve">: 19.04.2021 - открытие 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</si>
  <si>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11.12.2020 - открытие - 2уч; 27.01.2021 - планируется рассмотрение ЭЗ - отклонение;
(ПЗОИ) 10.02.2021 - повторное открытие -  2 уч; 26.02.2021 -  рассмотрение ЭЗ - выбрать поставщиком  ООО «Лабораторные и Весовые Системы»; на контракте с 05.03.2021
</t>
    </r>
    <r>
      <rPr>
        <b/>
        <sz val="12"/>
        <color rgb="FFFF0000"/>
        <rFont val="Times New Roman"/>
        <family val="1"/>
        <charset val="204"/>
      </rPr>
      <t>НЕТ В ПЛАНЕ 2021</t>
    </r>
    <r>
      <rPr>
        <sz val="12"/>
        <rFont val="Times New Roman"/>
        <family val="1"/>
        <charset val="204"/>
      </rPr>
      <t xml:space="preserve">
</t>
    </r>
  </si>
  <si>
    <r>
      <t xml:space="preserve">11.12.2020 - открытие- 0 уч; 
(ПЗОИ) 30.12.2020 - повторное открытие- 0 уч; 
(ПЗОИ) 10.02.2021 -  повторное открытие - 0 уч;
(ПЗОИ) 03.03.2021 - повторное открытие - 0 уч; 
Увеличение ориентир.стоим (маркетинг)
(ПЗОИ) 26.03.2021 - открытие - 0 уч;
</t>
    </r>
    <r>
      <rPr>
        <b/>
        <sz val="12"/>
        <rFont val="Times New Roman"/>
        <family val="1"/>
        <charset val="204"/>
      </rPr>
      <t>увеличение ориентировочной стоимости на ближ ЗК МЗ РБ</t>
    </r>
    <r>
      <rPr>
        <sz val="12"/>
        <rFont val="Times New Roman"/>
        <family val="1"/>
        <charset val="204"/>
      </rPr>
      <t xml:space="preserve">
(ПЗОИ) 21.04.2021 - планируется  повторное открытие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</si>
  <si>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11.12.2020 - открытие- 0 уч; 
(ПЗОИ) 30.12.2020 - повторное открытие- 0 уч; 
(ПЗОИ) 10.02.2021 - повторное открытие - 0 уч;
(ПЗОИ) 03.03.2021 - повторное открытие - 1уч; 17.03.2021 - рассмотрение 1 разделов - отклонение;
(ПЗОИ) 26.03.2021 - открытие - 0 уч;
(ПЗОИ) 09.04.2021 - повторное открытие - 1уч; 16.04.2021 -рассмотрение ЭЗ - выбрать поставщиком  SIA «Medical and Laboratory Systems»; 16.04.2021 - закупочная МЗ РБ - утверждены результаты на контракте с 16.04.2021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</si>
  <si>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>11.12.2020 - открытие- 1 уч;27.01.2021 - планируется рассмотрение ЭЗ - отклонение;
(ПЗОИ) 17.02.2021 - повторное открытие- 0 уч;
05.03.2021 -</t>
    </r>
    <r>
      <rPr>
        <b/>
        <sz val="12"/>
        <rFont val="Times New Roman"/>
        <family val="1"/>
        <charset val="204"/>
      </rPr>
      <t xml:space="preserve"> отменен</t>
    </r>
    <r>
      <rPr>
        <sz val="12"/>
        <rFont val="Times New Roman"/>
        <family val="1"/>
        <charset val="204"/>
      </rPr>
      <t xml:space="preserve"> в связи с необходимостью внесения изменений и дополнений в требования к предмету закупки заявки на закупку (протокол ЗК МЗ РБ №14/1 от 05.03.2021)
</t>
    </r>
    <r>
      <rPr>
        <b/>
        <sz val="12"/>
        <rFont val="Times New Roman"/>
        <family val="1"/>
        <charset val="204"/>
      </rPr>
      <t>Объявлен новый конкурс 236/21-ЗОИ лот2:</t>
    </r>
    <r>
      <rPr>
        <sz val="12"/>
        <rFont val="Times New Roman"/>
        <family val="1"/>
        <charset val="204"/>
      </rPr>
      <t xml:space="preserve"> 31.03.2021 - открытие - 2уч; 07.04.2021 -  рассмотрение ЭЗ- выбрать поставщиком ЧП «Фэир Контраст»;  на контракте с 07.04.2021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</si>
  <si>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11.12.2020 - открытие - 1уч;27.01.2021 - планируется рассмотрение ЭЗ - отклонение;
(ПЗОИ) 10.02.2021 - повторное открытие - 1уч; 26.02.2021 - рассмотрение ЭЗ - отклонение
Увеличение ориентир.стоим (маркетинг)
(ПЗОИ)10.03.2021 -   повторное открытие - 1уч; 17.03.2021 - рассмотрение ЭЗ - отклонение;
(ПЗОИ) 26.03.2021 -  повторное открытие - 1уч; 07.04.2021 - планируется рассмотрение ЭЗ - выбрать поставщиком ИУП «АВАФАРМА»; на контракте с 07.04.2021
</t>
    </r>
    <r>
      <rPr>
        <b/>
        <sz val="12"/>
        <color rgb="FFFF0000"/>
        <rFont val="Times New Roman"/>
        <family val="1"/>
        <charset val="204"/>
      </rPr>
      <t>НЕТ В ПЛАНЕ 2021</t>
    </r>
  </si>
  <si>
    <r>
      <t xml:space="preserve">11.12.2020 - открытие- 0 уч; 
(ПЗОИ) 30.12.2020 - повторное открытие- 0 уч; 
(ПЗОИ) 10.02.2021 - планируется повторное открытие - 1уч; 24.02.2021 - рассмотрение ЭЗ - отклонение
Увеличение ориентир.стоим (маркетинг)
(ПЗОИ) 26.03.2021 - открытие- 0 уч;
</t>
    </r>
    <r>
      <rPr>
        <b/>
        <sz val="12"/>
        <rFont val="Times New Roman"/>
        <family val="1"/>
        <charset val="204"/>
      </rPr>
      <t xml:space="preserve">увеличение ориентировочной стоимости на ближ ЗК МЗ РБ </t>
    </r>
    <r>
      <rPr>
        <sz val="12"/>
        <rFont val="Times New Roman"/>
        <family val="1"/>
        <charset val="204"/>
      </rPr>
      <t xml:space="preserve">
(ПЗОИ) 21.04.2021 - планируется  повторное открытие
</t>
    </r>
    <r>
      <rPr>
        <b/>
        <sz val="12"/>
        <color rgb="FFFF0000"/>
        <rFont val="Times New Roman"/>
        <family val="1"/>
        <charset val="204"/>
      </rPr>
      <t>НЕТ В ПЛАНЕ 2021</t>
    </r>
  </si>
  <si>
    <t xml:space="preserve">11.12.2020 - открытие - 0 уч; 
(ПЗОИ) 30.12.2020 - повторное открытие - 0 уч; 
(ПЗОИ) 10.02.2021 - повторное открытие- 1 уч; 24.02.2021 -  рассмотрение ЭЗ - отклонение
Увеличение ориентир.стоим (маркетинг)
(ПЗОИ) 26.03.2021 - открытие - 0 уч;
увеличение ориентировочной стоимости на ближ ЗК МЗ РБ (09.04.2021)
(ПЗОИ) 16.04.2021 -  повторное открытие - 1уч; 21.04.2021 - рассмотрение ЭЗ
</t>
  </si>
  <si>
    <r>
      <rPr>
        <b/>
        <sz val="12"/>
        <rFont val="Times New Roman"/>
        <family val="1"/>
        <charset val="204"/>
      </rPr>
      <t>лот3</t>
    </r>
    <r>
      <rPr>
        <sz val="12"/>
        <rFont val="Times New Roman"/>
        <family val="1"/>
        <charset val="204"/>
      </rPr>
      <t xml:space="preserve">
ИП Гайсенкович Сергей Владимирович  -47 340,00 бел.руб. - 28 шт. </t>
    </r>
  </si>
  <si>
    <r>
      <rPr>
        <b/>
        <sz val="12"/>
        <rFont val="Times New Roman"/>
        <family val="1"/>
        <charset val="204"/>
      </rPr>
      <t>лот2</t>
    </r>
    <r>
      <rPr>
        <sz val="12"/>
        <rFont val="Times New Roman"/>
        <family val="1"/>
        <charset val="204"/>
      </rPr>
      <t xml:space="preserve">
ИП Гайсенкович Сергей Владимирович  - 35 434,53 бел.руб. -  82 шт. .</t>
    </r>
  </si>
  <si>
    <r>
      <rPr>
        <b/>
        <sz val="12"/>
        <rFont val="Times New Roman"/>
        <family val="1"/>
        <charset val="204"/>
      </rPr>
      <t>лот4</t>
    </r>
    <r>
      <rPr>
        <sz val="12"/>
        <rFont val="Times New Roman"/>
        <family val="1"/>
        <charset val="204"/>
      </rPr>
      <t xml:space="preserve">
ИП Гайсенкович Сергей Владимирович  -29 423,35    бел.руб. - 19 шт.</t>
    </r>
  </si>
  <si>
    <r>
      <rPr>
        <b/>
        <sz val="12"/>
        <rFont val="Times New Roman"/>
        <family val="1"/>
        <charset val="204"/>
      </rPr>
      <t>лот5</t>
    </r>
    <r>
      <rPr>
        <sz val="12"/>
        <rFont val="Times New Roman"/>
        <family val="1"/>
        <charset val="204"/>
      </rPr>
      <t xml:space="preserve">
ИП Гайсенкович Сергей Владимирович -402,43    бел.руб. - 8 шт. </t>
    </r>
  </si>
  <si>
    <t xml:space="preserve">Договор в процессе подготовки . Поставка товаар втечение 60 кал.  Дней с даты уведомления. </t>
  </si>
  <si>
    <t>С-21/821 25.03.21</t>
  </si>
  <si>
    <t>Поставка товаар в течение 60 кал.  Дней с даты оплаты мат. Затрат - 3766,09 byn</t>
  </si>
  <si>
    <r>
      <t xml:space="preserve">09.12.2020 - открытие (запрос на ЭТП - увелич.ориентир.стоим) - 0 уч; 17.02.2021 - повторное открытие (запрос на ЭТП)
</t>
    </r>
    <r>
      <rPr>
        <b/>
        <i/>
        <sz val="12"/>
        <rFont val="Times New Roman"/>
        <family val="1"/>
        <charset val="204"/>
      </rPr>
      <t xml:space="preserve">12.02.2021 - закупочная МЗ РБ - допуск без РУ(под обязательство)
</t>
    </r>
    <r>
      <rPr>
        <sz val="12"/>
        <rFont val="Times New Roman"/>
        <family val="1"/>
        <charset val="204"/>
      </rPr>
      <t>17.02.2021 -</t>
    </r>
    <r>
      <rPr>
        <b/>
        <sz val="12"/>
        <rFont val="Times New Roman"/>
        <family val="1"/>
        <charset val="204"/>
      </rPr>
      <t xml:space="preserve"> отменен </t>
    </r>
    <r>
      <rPr>
        <sz val="12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12.02.2021г. (протокол № 9/1) </t>
    </r>
    <r>
      <rPr>
        <b/>
        <sz val="12"/>
        <rFont val="Times New Roman"/>
        <family val="1"/>
        <charset val="204"/>
      </rPr>
      <t xml:space="preserve">
Объявлен новый конкурс 106/21 лот1:</t>
    </r>
    <r>
      <rPr>
        <sz val="12"/>
        <rFont val="Times New Roman"/>
        <family val="1"/>
        <charset val="204"/>
      </rPr>
      <t xml:space="preserve"> 17.03.2021 - открытие - 2уч; 15.04.2021 - рассмотрение 1 разделов (нет ЭЗ на 09.04.2021) - допущен к торгам; 22.04.2021 - торги</t>
    </r>
  </si>
  <si>
    <r>
      <t xml:space="preserve">09.12.2020 - открытие (запрос на ЭТП - увелич.ориентир.стоим) - 0 уч; 17.02.2021 - повторное открытие (запрос на ЭТП)
</t>
    </r>
    <r>
      <rPr>
        <b/>
        <i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2.02.2021 - закупочная МЗ РБ - допуск без РУ(под обязательство)
17.02.2021 - </t>
    </r>
    <r>
      <rPr>
        <b/>
        <sz val="12"/>
        <rFont val="Times New Roman"/>
        <family val="1"/>
        <charset val="204"/>
      </rPr>
      <t xml:space="preserve">отменен </t>
    </r>
    <r>
      <rPr>
        <sz val="12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12.02.2021г. (протокол № 9/1) 
</t>
    </r>
    <r>
      <rPr>
        <b/>
        <sz val="12"/>
        <rFont val="Times New Roman"/>
        <family val="1"/>
        <charset val="204"/>
      </rPr>
      <t>Объявлен новый конкурс 106/21 лот2</t>
    </r>
    <r>
      <rPr>
        <sz val="12"/>
        <rFont val="Times New Roman"/>
        <family val="1"/>
        <charset val="204"/>
      </rPr>
      <t>: 17.03.2021 - открытие- 2уч; 14.04.2021 - рассмотрение 1 разделов
(нет ЭЗ на 09.04.2021)- допущен к торгам; 22.04.2021 - торги</t>
    </r>
  </si>
  <si>
    <r>
      <t xml:space="preserve">09.12.2020 - открытие (запрос на ЭТП - увелич.ориентир.стоим) - 0 уч; 17.02.2021 - повторное открытие (запрос на ЭТП)
12.02.2021 - закупочная МЗ РБ - допуск без РУ(под обязательство)
17.02.2021 - </t>
    </r>
    <r>
      <rPr>
        <b/>
        <sz val="12"/>
        <rFont val="Times New Roman"/>
        <family val="1"/>
        <charset val="204"/>
      </rPr>
      <t xml:space="preserve">отменен </t>
    </r>
    <r>
      <rPr>
        <sz val="12"/>
        <rFont val="Times New Roman"/>
        <family val="1"/>
        <charset val="204"/>
      </rPr>
      <t xml:space="preserve">в связи с возникновением необходимости внесения изменений и (или) дополнений в предмет государственной закупки и требования к предмету государственной закупки (решение комиссии по определению первоочередных закупок Министерства здравоохранения Республики Беларусь от 12.02.2021г. (протокол № 9/1) 
</t>
    </r>
    <r>
      <rPr>
        <b/>
        <sz val="12"/>
        <rFont val="Times New Roman"/>
        <family val="1"/>
        <charset val="204"/>
      </rPr>
      <t>Объявлен новый конкурс 106/21 лот3</t>
    </r>
    <r>
      <rPr>
        <sz val="12"/>
        <rFont val="Times New Roman"/>
        <family val="1"/>
        <charset val="204"/>
      </rPr>
      <t xml:space="preserve">: 17.03.2021 - открытие- 2уч; 14.04.2021 - рассмотрение 1 разделов (нет ЭЗ на 09.04.2021)- допущен к торгам; 22.04.2021 - торги
</t>
    </r>
  </si>
  <si>
    <r>
      <rPr>
        <b/>
        <i/>
        <sz val="12"/>
        <color indexed="8"/>
        <rFont val="Times New Roman"/>
        <family val="1"/>
        <charset val="204"/>
      </rPr>
      <t>за счет средств республиканского бюджета, предусмотренных Минздраву в порядке, установленном законодательством Республики Беларусь, спонсорских средств ОАО «Банк развития Республики Беларусь», республиканского бюджета.</t>
    </r>
    <r>
      <rPr>
        <sz val="12"/>
        <color indexed="8"/>
        <rFont val="Times New Roman"/>
        <family val="1"/>
        <charset val="204"/>
      </rPr>
      <t xml:space="preserve">
УЗ «Борисовская детская больница» (3 комплекта),  УЗ «Брестская детская областная больница» (2 комплекта)
</t>
    </r>
    <r>
      <rPr>
        <b/>
        <sz val="12"/>
        <color indexed="8"/>
        <rFont val="Times New Roman"/>
        <family val="1"/>
        <charset val="204"/>
      </rPr>
      <t>Объявлен новый конкурс 185/21:</t>
    </r>
    <r>
      <rPr>
        <sz val="12"/>
        <color indexed="8"/>
        <rFont val="Times New Roman"/>
        <family val="1"/>
        <charset val="204"/>
      </rPr>
      <t xml:space="preserve"> 07.04.2021 - открытие - 2уч; 21.04.2021 - рассмотрение 1 разделов - отклонение; признан несостоявшимся
Планируется повторное открытие (ПЭА или ЗОИ)</t>
    </r>
  </si>
  <si>
    <r>
      <t xml:space="preserve">11.11.2020 - открытие - 0 уч; признан несостоявшимся
(ПЭА)02.12.2020 - повторное открытие - 0 уч; признан несостоявшимся
(ЗОИ) 18.12.2020 - открытие - 1уч;27.02.2021 - планируется рассмотрение ЭЗ (направлен запрос участнику об актуальности цены) - отклонение;
(ПЗОИ) 24.03.2021 - повторное открытие (пересчет ориентир.стоим) - 1уч; 23.04.2021 - планируется рассмотрение ЭЗ
</t>
    </r>
    <r>
      <rPr>
        <b/>
        <sz val="12"/>
        <color rgb="FFFF0000"/>
        <rFont val="Times New Roman"/>
        <family val="1"/>
        <charset val="204"/>
      </rPr>
      <t>НЕТ В ПЛАНЕ 2021!!!</t>
    </r>
  </si>
  <si>
    <r>
      <t xml:space="preserve">11.11.2020 - открытие- 0 уч; признан несостоявшимся
(ПЭА)02.12.2020 - повторное открытие - 0 уч; признан несостоявшимся
(ЗОИ) 18.12.2020 - открытие - 2уч; 20.01.2021 -  рассмотрение ЭЗ - отклонение
(ПЗОИ) 17.03.2021 - повторное открытие (пересчет ориентир.стоим) - 0 уч;
(ПЗОИ) 23.04.2021 -  планируется повторное открытие (запрос от участников об увелич.ориетир.стоим)
</t>
    </r>
    <r>
      <rPr>
        <b/>
        <sz val="12"/>
        <color rgb="FFFF0000"/>
        <rFont val="Times New Roman"/>
        <family val="1"/>
        <charset val="204"/>
      </rPr>
      <t>НЕТ В ПЛАНЕ 2021!!!</t>
    </r>
  </si>
  <si>
    <r>
      <t xml:space="preserve">24.02.2021 - открытие - 0 уч; признан несостоявшимся
(ЗОИ) 17.03.2021 - открытие - 1уч; 02.04.2021 - доп.открытие - 1уч; 28.04.2021 - планируется рассмотрение ЭЗ
</t>
    </r>
    <r>
      <rPr>
        <b/>
        <sz val="12"/>
        <color rgb="FFFF0000"/>
        <rFont val="Times New Roman"/>
        <family val="1"/>
        <charset val="204"/>
      </rPr>
      <t>НЕТ В ПЛАНЕ 2021!!!</t>
    </r>
  </si>
  <si>
    <r>
      <t xml:space="preserve">03.03.2021- открытие (запросы на ЭТП) - 2уч; 10.03.2021 - рассмотрение 1 разделов - отклонение; признан несостоявшимся; 12.03.2021 - согласовано МЗ РБ закупка по ЗОИ
(ЗОИ) 17.03.2021 - открытие - 1уч;19.03.2021 закупочная МЗ РБ согласование допуска без РУ;
Планируется к объявлению новая процедура закупки (ЗОИ)
</t>
    </r>
    <r>
      <rPr>
        <b/>
        <sz val="12"/>
        <color indexed="8"/>
        <rFont val="Times New Roman"/>
        <family val="1"/>
        <charset val="204"/>
      </rPr>
      <t>Объявлен новый конкурс 233/21-ЗОИ</t>
    </r>
    <r>
      <rPr>
        <sz val="12"/>
        <color indexed="8"/>
        <rFont val="Times New Roman"/>
        <family val="1"/>
        <charset val="204"/>
      </rPr>
      <t xml:space="preserve">: 31.03.2021 - открытие - 1уч; 14.04.2021 - планируется рассмотрение ЭЗ (нет ЭЗ на 09.04.2021)- выбрать поставщиком  Entrydell S.A.; 16.04.2021 - закупочная МЗ РБ - не утверждены - провести переговоры по сниж стоим
</t>
    </r>
    <r>
      <rPr>
        <b/>
        <sz val="12"/>
        <color rgb="FFFF0000"/>
        <rFont val="Times New Roman"/>
        <family val="1"/>
        <charset val="204"/>
      </rPr>
      <t xml:space="preserve">СМ ПЛАН 2021 п.46.15 (ВКЛЮЧЕНО)
</t>
    </r>
  </si>
  <si>
    <r>
      <rPr>
        <b/>
        <sz val="12"/>
        <color rgb="FF000000"/>
        <rFont val="Times New Roman"/>
        <family val="1"/>
        <charset val="204"/>
      </rPr>
      <t>лот2</t>
    </r>
    <r>
      <rPr>
        <sz val="12"/>
        <color indexed="8"/>
        <rFont val="Times New Roman"/>
        <family val="1"/>
        <charset val="204"/>
      </rPr>
      <t xml:space="preserve">
 Entrydell S.A.  Швейцария, - 126 854,98 EUR.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</si>
  <si>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14.10.2020 - открытие (запросы на ЭТП) - 0 уч;  - признан несостоявшимся
(ПЭА) 04.11.2020 - повторное открытие - 0 уч;  - признан несостоявшимся
(ЗОИ)18.11.20210 - открытие - 1уч; 30.12.2020 - доп.открытие - 0 уч; 06.01.2021 - расссмотрение ЭЗ (ответ ЦЭИЗ на запрос ) - отклонение; 
направлен запрос конечному пользователю о целесообразности закупки (нет ответа на 15.01.2021)
(ПЗОИ)   (Планируется отмена - допуск без РУ (запрос в ЦЭИЗ); маркетинг - увелич.ориентир.стоим.)
12.02.2021 - закупочная МЗ РБ - </t>
    </r>
    <r>
      <rPr>
        <b/>
        <sz val="12"/>
        <color indexed="8"/>
        <rFont val="Times New Roman"/>
        <family val="1"/>
        <charset val="204"/>
      </rPr>
      <t xml:space="preserve">отменен </t>
    </r>
    <r>
      <rPr>
        <sz val="12"/>
        <color indexed="8"/>
        <rFont val="Times New Roman"/>
        <family val="1"/>
        <charset val="204"/>
      </rPr>
      <t xml:space="preserve">в связи с необходимостью внесения изменений и дополнений в заявку на закупку  допуск без РУ(под разрешение)
</t>
    </r>
    <r>
      <rPr>
        <b/>
        <sz val="12"/>
        <color indexed="8"/>
        <rFont val="Times New Roman"/>
        <family val="1"/>
        <charset val="204"/>
      </rPr>
      <t>Объявлен новый конкурс 107/21 (ЭА)</t>
    </r>
    <r>
      <rPr>
        <sz val="12"/>
        <color indexed="8"/>
        <rFont val="Times New Roman"/>
        <family val="1"/>
        <charset val="204"/>
      </rPr>
      <t xml:space="preserve">: 17.03.2021 - открытие - 1уч; признан несостоявшимся
(ЗОИ)22.03.2021- открытие - 1уч ;  21.04.2021  - планируется рассмотрение ЭЗ (15.04.2021 - снят с рассмотрения - ЗАПРОС ЭКСПЕРТАМ)
</t>
    </r>
    <r>
      <rPr>
        <b/>
        <sz val="12"/>
        <color rgb="FFFF0000"/>
        <rFont val="Times New Roman"/>
        <family val="1"/>
        <charset val="204"/>
      </rPr>
      <t>СМ ПЛАН 2021 п.46.17(ВКЛЮЧЕНО)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</si>
  <si>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</t>
    </r>
    <r>
      <rPr>
        <b/>
        <i/>
        <sz val="12"/>
        <color rgb="FFFF0000"/>
        <rFont val="Times New Roman"/>
        <family val="1"/>
        <charset val="204"/>
      </rPr>
      <t xml:space="preserve">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28.10.2020 - открытие- 0 уч; признан несостоявшимся
(ЗОИ) 11.11.2020 - открытие - 0 уч;
(ПЗОИ) 18.11.2020 - повторное открытие - 0 уч;
(ПЗОИ) 25.11.2020 - планируется повторное открытие (возможно 0 уч; был обзвон потенциальных участников - несоответствие ТЗ)- 0 уч; признан несостоявшимся
(ПЗОИ) 16.12.2020 - повторное открытие - 0 уч;
(ПЗОИ) 06.01.2021 - повторное открытие
</t>
    </r>
    <r>
      <rPr>
        <b/>
        <sz val="12"/>
        <color indexed="8"/>
        <rFont val="Times New Roman"/>
        <family val="1"/>
        <charset val="204"/>
      </rPr>
      <t>ОБЪЯВЛЕН Новый конкурс 056/21-ЗОИ:</t>
    </r>
    <r>
      <rPr>
        <sz val="12"/>
        <color indexed="8"/>
        <rFont val="Times New Roman"/>
        <family val="1"/>
        <charset val="204"/>
      </rPr>
      <t xml:space="preserve"> 17.02.2021 - открытие - 0 уч;
19.02.2021 - закупочная МЗ РБ - допуск без РУ - планируется доработка заявки на закупку
</t>
    </r>
    <r>
      <rPr>
        <b/>
        <sz val="12"/>
        <color indexed="8"/>
        <rFont val="Times New Roman"/>
        <family val="1"/>
        <charset val="204"/>
      </rPr>
      <t>Объявлен новы й конкурс 147/21-ЗОИ:</t>
    </r>
    <r>
      <rPr>
        <sz val="12"/>
        <color indexed="8"/>
        <rFont val="Times New Roman"/>
        <family val="1"/>
        <charset val="204"/>
      </rPr>
      <t xml:space="preserve"> : 12.03.2021 - открытие - 1уч; 24.03.2021 - рассмотрение ЭЗ - отклонение; 
(ПЗОИ) 31.03.2021 - повторное открытие - 2уч; 14.04.2021 -  рассмотрение ЭЗ - выбрать поставщиком  ООО «Биомедика»; на контракте с 15.04.2021
</t>
    </r>
    <r>
      <rPr>
        <b/>
        <sz val="12"/>
        <color rgb="FFFF0000"/>
        <rFont val="Times New Roman"/>
        <family val="1"/>
        <charset val="204"/>
      </rPr>
      <t>СМ. План 2021 п.46.19 (ВКЛЮЧЕНО!!!)</t>
    </r>
  </si>
  <si>
    <t xml:space="preserve"> ООО «Биомедика»  - 9 900,00 бел.руб.</t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</si>
  <si>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23.09.2020 - открытие - признан несостоявшимся
(ПЭА) 21.10.2020 - повторное открытие- 0 уч;  - признан несостоявшимся
(ЗОИ)04.11.2020 - открытие - 0 уч;
(ПЗОИ) 25.11.2020 - повторное открытие- 0 уч;
(ПЗОИ) 09.12.2020 -  повторное открытие - 0 уч;
(ПЗОИ)Планируется отмена - допуск без РУ(направлен запрос конечному пользователю об актуальности закупки и необходимости получения разрешения в МЗ РБ допуска без РУ)
12.02.2021 - закупочная МЗ РБ - </t>
    </r>
    <r>
      <rPr>
        <b/>
        <sz val="12"/>
        <color indexed="8"/>
        <rFont val="Times New Roman"/>
        <family val="1"/>
        <charset val="204"/>
      </rPr>
      <t xml:space="preserve">отменен </t>
    </r>
    <r>
      <rPr>
        <sz val="12"/>
        <color indexed="8"/>
        <rFont val="Times New Roman"/>
        <family val="1"/>
        <charset val="204"/>
      </rPr>
      <t xml:space="preserve">в связи с необходимостью внесения изменений и дополнений в заявку на закупку  допуск без РУ(под разрешение)
</t>
    </r>
    <r>
      <rPr>
        <b/>
        <sz val="12"/>
        <color indexed="8"/>
        <rFont val="Times New Roman"/>
        <family val="1"/>
        <charset val="204"/>
      </rPr>
      <t>Объявлен новый конкурс 108/21 (ЭА)</t>
    </r>
    <r>
      <rPr>
        <sz val="12"/>
        <color indexed="8"/>
        <rFont val="Times New Roman"/>
        <family val="1"/>
        <charset val="204"/>
      </rPr>
      <t xml:space="preserve">: 17.03.2021 - открытие - 0 уч; признан несостоявшимся
(ЗОИ)22.03.2021 - открытие - 0уч (запрос от участника об увелич.ориентир.стоим в маркетинге); ближ закупочная МЗ РБ рассмотрение вопроса об увелич.ориентир.стоим. и доработка заявки на закупку
</t>
    </r>
    <r>
      <rPr>
        <b/>
        <sz val="12"/>
        <color rgb="FFFF0000"/>
        <rFont val="Times New Roman"/>
        <family val="1"/>
        <charset val="204"/>
      </rPr>
      <t>ПЛАН 2021 п.46.24 (ВКЛЮЧЕНО)</t>
    </r>
    <r>
      <rPr>
        <sz val="12"/>
        <color indexed="8"/>
        <rFont val="Times New Roman"/>
        <family val="1"/>
        <charset val="204"/>
      </rPr>
      <t xml:space="preserve">
31.03.2021 -</t>
    </r>
    <r>
      <rPr>
        <b/>
        <sz val="12"/>
        <color rgb="FF000000"/>
        <rFont val="Times New Roman"/>
        <family val="1"/>
        <charset val="204"/>
      </rPr>
      <t xml:space="preserve"> отменен</t>
    </r>
    <r>
      <rPr>
        <sz val="12"/>
        <color indexed="8"/>
        <rFont val="Times New Roman"/>
        <family val="1"/>
        <charset val="204"/>
      </rPr>
      <t xml:space="preserve"> по решению ЗК МЗ РБ (№20/1 от 31.03.2021) в связи с необходимостью внесения изменений и дополнений в требования к предмету закупки 
</t>
    </r>
    <r>
      <rPr>
        <b/>
        <sz val="12"/>
        <color rgb="FF000000"/>
        <rFont val="Times New Roman"/>
        <family val="1"/>
        <charset val="204"/>
      </rPr>
      <t>Объявлен новый конкурс298/21-ЗОИ</t>
    </r>
    <r>
      <rPr>
        <sz val="12"/>
        <color indexed="8"/>
        <rFont val="Times New Roman"/>
        <family val="1"/>
        <charset val="204"/>
      </rPr>
      <t>: 21.04.2021 - открытие</t>
    </r>
  </si>
  <si>
    <r>
      <rPr>
        <b/>
        <sz val="12"/>
        <color rgb="FFFF0000"/>
        <rFont val="Times New Roman"/>
        <family val="1"/>
        <charset val="204"/>
      </rPr>
      <t>Приказ МЗ РБ №1125 от 26.10.2020</t>
    </r>
    <r>
      <rPr>
        <b/>
        <i/>
        <sz val="12"/>
        <color indexed="8"/>
        <rFont val="Times New Roman"/>
        <family val="1"/>
        <charset val="204"/>
      </rPr>
      <t xml:space="preserve">
за счет средств республиканского бюджета, предусмотренных Минздраву в порядке, установленном законодательством Республики Беларусь, </t>
    </r>
    <r>
      <rPr>
        <b/>
        <i/>
        <sz val="12"/>
        <color rgb="FFFF0000"/>
        <rFont val="Times New Roman"/>
        <family val="1"/>
        <charset val="204"/>
      </rPr>
      <t xml:space="preserve">средств ОАО «Банк развития Республики Беларусь». </t>
    </r>
    <r>
      <rPr>
        <sz val="12"/>
        <color indexed="8"/>
        <rFont val="Times New Roman"/>
        <family val="1"/>
        <charset val="204"/>
      </rPr>
      <t xml:space="preserve">
28.10.2020- открытие (запросы на ЭТП)- 0 уч; признан несостоявшимся
(ЗОИ)11.11.2020 -  открытие - 0 уч;
(ПЗОИ) 20.11.2020 - повторное открытие - 1уч; 16.12.2020 -  рассмотрение ЭЗ - выбрать поставщиком Entrydell S.A.; готов для передачи на контракт (не утверждены результаты закупочной МЗ РБ)
09.02.2021 закупочная МЗ РБ (№7/1 от 09.02.2021) - </t>
    </r>
    <r>
      <rPr>
        <b/>
        <sz val="12"/>
        <color indexed="8"/>
        <rFont val="Times New Roman"/>
        <family val="1"/>
        <charset val="204"/>
      </rPr>
      <t>отменен</t>
    </r>
    <r>
      <rPr>
        <sz val="12"/>
        <color indexed="8"/>
        <rFont val="Times New Roman"/>
        <family val="1"/>
        <charset val="204"/>
      </rPr>
      <t xml:space="preserve"> в связи с необходимостью внесения изменений и дополнений в заявку на закупку 
</t>
    </r>
    <r>
      <rPr>
        <b/>
        <sz val="12"/>
        <color indexed="8"/>
        <rFont val="Times New Roman"/>
        <family val="1"/>
        <charset val="204"/>
      </rPr>
      <t>Объявлен новый конкурс 123/21-ЭА</t>
    </r>
    <r>
      <rPr>
        <sz val="12"/>
        <color indexed="8"/>
        <rFont val="Times New Roman"/>
        <family val="1"/>
        <charset val="204"/>
      </rPr>
      <t xml:space="preserve">: 24.03.2021 - открытие- 1уч; признан несостоявшимся;
(ЗОИ) 02.04.2021 - открытие - 2уч; 16.04.2021 - рассмотрение ЭЗ - выбрать поставщиком  Entrydell S.A., Швейцария; 16.04.2021 - результаты закупки утверждены на ЗК МЗ РБ; на контракте с 16.04.2021
</t>
    </r>
    <r>
      <rPr>
        <b/>
        <sz val="12"/>
        <color rgb="FFFF0000"/>
        <rFont val="Times New Roman"/>
        <family val="1"/>
        <charset val="204"/>
      </rPr>
      <t>СМ ПЛАН 2021 п.46.22(ВКЛЮЧЕНО)</t>
    </r>
  </si>
  <si>
    <t xml:space="preserve"> Entrydell S.A.  - 1 039 000 ,00 Евро</t>
  </si>
  <si>
    <t xml:space="preserve">(ЭА) 03.03.2021 - открытие - 1уч; признан несостоявшимся
(ЗОИ) 17.03.2021 - открытие - 0 уч; 
(ПЗОИ) 15.04.2021 - повторное открытие - 0 уч; 
(ПЗОИ) 28.04.2021 - повторное открытие
</t>
  </si>
  <si>
    <r>
      <t xml:space="preserve">НЕТ В ПЛАНЕ 2020
</t>
    </r>
    <r>
      <rPr>
        <sz val="12"/>
        <rFont val="Times New Roman"/>
        <family val="1"/>
        <charset val="204"/>
      </rPr>
      <t>17.02.2021 - открытие (продлен срок подачи предложений в связи с внесением изменений в АД по НДС) - 0 уч; признан несостоявшимся
 (ПЭА)24.03.2021 - повторное открытие - 0 уч; признан несостоявшимся
(ЗОИ)07.04.2021 - открытие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- 0 уч;
(ПЗОИ) 21.04.2021 - повторное открытие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- 0 уч</t>
    </r>
  </si>
  <si>
    <r>
      <t xml:space="preserve">НЕТ В ПЛАНЕ 2020
</t>
    </r>
    <r>
      <rPr>
        <sz val="12"/>
        <rFont val="Times New Roman"/>
        <family val="1"/>
        <charset val="204"/>
      </rPr>
      <t>17.02.2021 - открытие (продлен срок подачи предложений в связи с внесением изменений в АД по НДС) - 3 уч; 26.03.2021 -  рассмотрение 1 разделов (снят с рассмотрения 17.03.2021) - допущен к торгам; 02.04.2021 - торги; 07.04.2021 -  подведение итогов торгов - победителем выбран участник ИП Гайсенкович Сергей Владимирович ; на контракте с 15.04.2021</t>
    </r>
  </si>
  <si>
    <r>
      <t xml:space="preserve">НЕТ В ПЛАНЕ 2020
</t>
    </r>
    <r>
      <rPr>
        <sz val="12"/>
        <rFont val="Times New Roman"/>
        <family val="1"/>
        <charset val="204"/>
      </rPr>
      <t>17.02.2021 - открытие (продлен срок подачи предложений в связи с внесением изменений в АД по НДС)- 3 уч; 26.03.2021 - планируется рассмотрение 1 разделов (снят с рассмотрения 17.03.2021)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- допущен к торгам; 02.04.2021 - торги; 07.04.2021 -  подведение итогов торгов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- победителем выбран участник ИП Гайсенкович Сергей Владимирович ; на контракте с 15.04.2021</t>
    </r>
  </si>
  <si>
    <r>
      <t xml:space="preserve">НЕТ В ПЛАНЕ 2020
</t>
    </r>
    <r>
      <rPr>
        <sz val="12"/>
        <rFont val="Times New Roman"/>
        <family val="1"/>
        <charset val="204"/>
      </rPr>
      <t>17.02.2021 - открытие (продлен срок подачи предложений в связи с внесением изменений в АД по НДС)- 2 уч; 26.03.2021 - планируется рассмотрение 1 разделов (снят с рассмотрения 17.03.2021)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- допущен к торгам; 02.04.2021 - торги; 07.04.2021 - подведение итогов торгов - победителем выбран участник ИП Гайсенкович Сергей Владимирович ; на контракте с 15.04.2021</t>
    </r>
  </si>
  <si>
    <r>
      <t xml:space="preserve">НЕТ В ПЛАНЕ 2020
</t>
    </r>
    <r>
      <rPr>
        <sz val="12"/>
        <rFont val="Times New Roman"/>
        <family val="1"/>
        <charset val="204"/>
      </rPr>
      <t>17.02.2021 - открытие (продлен срок подачи предложений в связи с внесением изменений в АД по НДС)- 3 уч; 26.03.2021 - планируется рассмотрение 1 разделов (снят с рассмотрения 17.03.2021)</t>
    </r>
    <r>
      <rPr>
        <b/>
        <sz val="12"/>
        <color rgb="FFFF0000"/>
        <rFont val="Times New Roman"/>
        <family val="1"/>
        <charset val="204"/>
      </rPr>
      <t xml:space="preserve"> -</t>
    </r>
    <r>
      <rPr>
        <sz val="12"/>
        <rFont val="Times New Roman"/>
        <family val="1"/>
        <charset val="204"/>
      </rPr>
      <t xml:space="preserve"> допущен к торгам; 02.04.2021 - торги; 07.04.2021 -  подведение итогов торгов- победителем выбран участник ИП Гайсенкович Сергей Владимирович ; на контракте с 15.04.2021</t>
    </r>
  </si>
  <si>
    <r>
      <t xml:space="preserve">НЕТ В ПЛАНЕ 2020
</t>
    </r>
    <r>
      <rPr>
        <sz val="12"/>
        <rFont val="Times New Roman"/>
        <family val="1"/>
        <charset val="204"/>
      </rPr>
      <t>17.02.2021 - открытие (продлен срок подачи предложений в связи с внесением изменений в АД по НДС) - 0 уч; признан несостоявшимся
(ПЭА)24.03.2021 - повторное открытие (снят с рассмотрения 17.03.2021)- 0 уч; признан несостоявшимся
(ЗОИ)07.04.2021 - открытие - 0 уч;
(ПЗОИ) 21.04.2021 - повторное открытие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- 0 уч</t>
    </r>
  </si>
  <si>
    <t>05.08.2020 - открытие- 3уч; 16.09.2020 - рассмотрение 1 разделов - отклонение; признан несостоявшимся
(ПЭА) 21.10.2020 - повторное открытие (Запросы на ЭТП) - 2уч; 11.11.2020 - рассмотрение 1 разделов - отклонение; признан несостоявшимся
(ЗОИ) 04.12.2020 - открытие - 3уч; 28.04.2021 - планируется рассмотрение ЭЗ (06.04.2021 поступило ЭЗ)</t>
  </si>
  <si>
    <t xml:space="preserve">05.08.2020 - открытие- 3уч; 16.09.2020 - рассмотрение 1 разделов - отклонение; признан несостоявшимся
(ПЭА) 21.10.2020 - повторное открытие (Запросы на ЭТП) - 1уч; признан несостоявшимся
 (ПЭА)11.11.2020 - повторное открытие - 1уч; признан несостоявшимся
(ЗОИ) 25.11.2020 - открытие - 2уч; 28.04.2021 - планируется рассмотрение ЭЗ (06.04.2021 поступило ЭЗ)
</t>
  </si>
  <si>
    <t>Оперативная информация на 21.04.2021</t>
  </si>
  <si>
    <t>C-21/1085</t>
  </si>
  <si>
    <t>C-21/1086</t>
  </si>
  <si>
    <t>C-21/1087</t>
  </si>
  <si>
    <t>C-21/1088</t>
  </si>
  <si>
    <t>С-21/606 16.03.21</t>
  </si>
  <si>
    <r>
      <t xml:space="preserve"> Поставка товара в течение 60 кал.  Дней с даты уведомления - до 17.05.21. </t>
    </r>
    <r>
      <rPr>
        <sz val="14"/>
        <color rgb="FFFF0000"/>
        <rFont val="Times New Roman"/>
        <family val="1"/>
        <charset val="204"/>
      </rPr>
      <t>ПЛАН 2021 уточн.</t>
    </r>
  </si>
  <si>
    <t>Оперативная информация на 21.04.21.</t>
  </si>
  <si>
    <t>Реагенты и расходные материалы для автоматизированного биохимического скрининга беременных</t>
  </si>
  <si>
    <t>2.5</t>
  </si>
  <si>
    <t>2.6</t>
  </si>
  <si>
    <t>2.7</t>
  </si>
  <si>
    <t xml:space="preserve">Комплект тест-систем для пренатального скрининга беременных 1 триместра </t>
  </si>
  <si>
    <t>Реагенты для культивирования клеток плода</t>
  </si>
  <si>
    <t>Реагенты и расходные материалы для молекулярно-цитогенетических исследований</t>
  </si>
  <si>
    <t>Тест-системы ИФА для скрининговых исследований на ВИЧ (выявление антител к ВИЧ)</t>
  </si>
  <si>
    <t>Тест-системы ИФА для арбитражных исследований  и диагностики ВИЧ-инфекции у беременных женщин ( одновре-менное выявление антител и атигенов ВИЧ )</t>
  </si>
  <si>
    <t>Подтверждающий тест-иммунный блот</t>
  </si>
  <si>
    <t>ДНК-ПЦР-тест система для диагностики ВИЧ качественнная</t>
  </si>
  <si>
    <t>РНК-ПЦР-тест система для диагностики ВИЧ количественная</t>
  </si>
  <si>
    <t>Экспресс-тесты для диагностики ВИЧ-инфекции у населения       (по крови)</t>
  </si>
  <si>
    <t>Тест-система для выявления мутаций резистентности ВИЧ к антиретровирусным препаратам</t>
  </si>
  <si>
    <t>Тесты для количественного определения CD4/СD8</t>
  </si>
  <si>
    <t>Однокамерные ЭКС кардиостимулятор для однокамерной стимуляции сердца в режиме по требованию (SSIR) больным с синдромом слабости синус. узла или атриовентрикулярной блокадой с автоматической коррекцией амплитуды стимуляции и удлиненным сроком службы</t>
  </si>
  <si>
    <t>Двухкамерные ЭКС кардиостимулятор в комплекте для бифокальной (предсердно-желудочковой) стимуляции сердца в режиме DDD/DDDR с автоматической коррекцией амплитуды стимуляции</t>
  </si>
  <si>
    <t>Двухкамерные ЭКС кардиостимулятор в комплекте для бифокальной (предсердно-желудочковой) стимуляции сердца в режиме DDD/DDDR с автоматической коррекцией чувствительности и амплитуды стимуляции и удлиненным сроком службы</t>
  </si>
  <si>
    <t>Кардиостимулятор в комплекте для бифокальной (предсердно-желудочковой) стимуляции сердца в режиме DDDR с возможностью выполнения магнитно-резонансной томографии - пациентам с синдромом слабости синусного узла и/или нарушением атрио-вентрикулярного проведе</t>
  </si>
  <si>
    <t>Трехкамерный ресинхронизирующий ЭКС (для предсердно-би-желудочковой стимуляции сердца) в режиме DDDRV для пациентов с ХСН и диссинхронией желудочков</t>
  </si>
  <si>
    <t>Двухкамерные имплантируемые кардиовертеры-дефибрилляторы (ИКД) в комплекте для бифокальной (предсердно-желудочковой) стимуляции сердца в режиме DDDR больным с пароксизмами ФЖ и ЖТ с высокой энергией разряда</t>
  </si>
  <si>
    <t>Управляемая система доставки левожелудочкового электрода из верхней полой вены</t>
  </si>
  <si>
    <t xml:space="preserve">Расходные материалы для удаления электродов ЭКС/ИКД/СРТ-Д </t>
  </si>
  <si>
    <t>Контуры физиологические</t>
  </si>
  <si>
    <t>2.</t>
  </si>
  <si>
    <t>1.</t>
  </si>
  <si>
    <t>Электрокардиоостимуляторы</t>
  </si>
  <si>
    <t>Эндопротезы клапанов сердца</t>
  </si>
  <si>
    <t xml:space="preserve">3. </t>
  </si>
  <si>
    <t>Двухкамерные ЭКС кардиостимулятор в комплекте для бифокальной (предсердно- желудочковой) стимуляции сердца в режиме DDDR</t>
  </si>
  <si>
    <t>Двухкамерные ЭКС в режиме DDDR с функциями расширенной диагностики нарушений ритма (с верификацией детектированных нарушений ритма при помощи эндограмм ЭКС) - для пациентов синдромом слабости синусного узла и преходящими нарушением атрио-вентрикулярного</t>
  </si>
  <si>
    <t>Двухкамерные ЭКС в режиме DDDR с функциями расширенной диагностики нарушений ритма (с верификацией детектированных нарушений ритма при помощи эндограмм ЭКС) - для пациентов хронотропной недостаточностью или синдромом слабости синусного узла и преходящ</t>
  </si>
  <si>
    <t>Кардиостимулятор в комплекте для бифокальной (предсердно- желудочковой) стимуляции сердца в режиме DDDR с возможностью выполнения магнитно-резонансной томографии - пациентам с синдромом слабости синусного узла и/или нарушением атрио-вентрикулярного прове</t>
  </si>
  <si>
    <t>Трехкамерный ресинхронизирующий ЭКС (для предсердно- бижелудочковой стимуляции сердца с 4-полюсным электродом коронарного синуса/левого желудочка) в режиме DDDRV для пациентов с ХСН и десинхронизацией желудочков</t>
  </si>
  <si>
    <t>Однокамерные имплантируемые кардиовертеры-дефибрилляторы (ИКД), в комплекте для желудочковой стимуляции сердца с функцией диагностики предсердных нарушений ритма сердца в режиме VVIR (20 шт.) больным с пароксизмами ФЖ и ЖТ</t>
  </si>
  <si>
    <t>Двухкамерные имплантируемые кардиоверферы-дефибрилляторы (ИКД) в комплекте для бифокальной (предсердно-желудочковой) стимуляции сердца в режиме DDDR с функцией морфологического анализа эндокардиальной электрограммы и функцией профилактики нанесения необ</t>
  </si>
  <si>
    <t>Комбинированные устройства (ресинхронизирующий ЭКС с функцией ИКД) для моно/и биполярной стимуляции коронарного синуса (предсердно- бижелудочковой) стимуляции сердца в режиме DDDR с функцией профилактики нанесения необоснованных шоков (25 шт.) для пациен</t>
  </si>
  <si>
    <t>Комбинированное устройство (ресинхронизирующий ЭКС с функцией ИКД) для моно/ и биполярной стимуляций коронарного синуса (предсердно-бижелудочковой) стимуляций сердца в режиме DDDR c коннектором DF-1 с функцией профилактики нанесения необоснованных шок</t>
  </si>
  <si>
    <t>Комбинированное устройство (ресинхронизирующий ЭКС с функцией ИКД) для мульти-фокальной (4-х полюсной левожелудочковый электрод) ресинхронизирующей (предсердно-бижелудочковой) стимуляции сердца в режиме DDDR (10 шт.) больным с высоким риском внезапной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</si>
  <si>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</si>
  <si>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</si>
  <si>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</si>
  <si>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</si>
  <si>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</si>
  <si>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</si>
  <si>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</si>
  <si>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</si>
  <si>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</si>
  <si>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</si>
  <si>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</si>
  <si>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</si>
  <si>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</si>
  <si>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</si>
  <si>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</si>
  <si>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</si>
  <si>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</si>
  <si>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</si>
  <si>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</si>
  <si>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</si>
  <si>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</si>
  <si>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</si>
  <si>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</si>
  <si>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</si>
  <si>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</si>
  <si>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</si>
  <si>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</si>
  <si>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</si>
  <si>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</si>
  <si>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</si>
  <si>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</si>
  <si>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</si>
  <si>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</si>
  <si>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</si>
  <si>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</si>
  <si>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</si>
  <si>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</si>
  <si>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</si>
  <si>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</si>
  <si>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</si>
  <si>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</si>
  <si>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</si>
  <si>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</si>
  <si>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</si>
  <si>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</si>
  <si>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</si>
  <si>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</si>
  <si>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</si>
  <si>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</si>
  <si>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</si>
  <si>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Клапан биологический аортальный, имплантируемый бесшовным способом</t>
  </si>
  <si>
    <t>Протез-корректоры клапанов сердца (кольца для пластики клапанов сердца)</t>
  </si>
  <si>
    <t>Система для аннулопластики митрального клапана - жесткое разомкнутое кольцо</t>
  </si>
  <si>
    <t xml:space="preserve">6. </t>
  </si>
  <si>
    <t xml:space="preserve">Система для аннулопластики трикуспидального клапана - жесткое разомкнутое кольцо
</t>
  </si>
  <si>
    <t>6.</t>
  </si>
  <si>
    <t>6.5</t>
  </si>
  <si>
    <t>6.6</t>
  </si>
  <si>
    <t>7.</t>
  </si>
  <si>
    <t>Заплаты перикардиальные</t>
  </si>
  <si>
    <t>8.</t>
  </si>
  <si>
    <t>8.2</t>
  </si>
  <si>
    <t>8.3</t>
  </si>
  <si>
    <t>8.7</t>
  </si>
  <si>
    <t>8.8</t>
  </si>
  <si>
    <t>Катетеры коронарные</t>
  </si>
  <si>
    <t>Катетеры баллонные коронарные малого диаметра для прохождения хронических окклюзионных и кальцинированных поражений</t>
  </si>
  <si>
    <t>9.</t>
  </si>
  <si>
    <t xml:space="preserve">Проводники коронарные </t>
  </si>
  <si>
    <t>Интрадьюсеры</t>
  </si>
  <si>
    <t>Интрадьюсеры для трансфеморального доступа</t>
  </si>
  <si>
    <t>Интрадьюсеры для трансрадиального доступа</t>
  </si>
  <si>
    <t>Интрадьюсеры трансрадиальные для использования при сложных стентированиях</t>
  </si>
  <si>
    <t>11.</t>
  </si>
  <si>
    <t>Наборы для коронарографии</t>
  </si>
  <si>
    <t>11.3</t>
  </si>
  <si>
    <t>12.</t>
  </si>
  <si>
    <t>Стенты коронарные</t>
  </si>
  <si>
    <t>12.2</t>
  </si>
  <si>
    <t>12.3</t>
  </si>
  <si>
    <t>12.4</t>
  </si>
  <si>
    <t>12.5</t>
  </si>
  <si>
    <t>12.6</t>
  </si>
  <si>
    <t>13.</t>
  </si>
  <si>
    <t>14.</t>
  </si>
  <si>
    <t>Система стабилизации сердца одноразовая</t>
  </si>
  <si>
    <t>14.1</t>
  </si>
  <si>
    <t>14.2</t>
  </si>
  <si>
    <t>14.3</t>
  </si>
  <si>
    <t>14.4</t>
  </si>
  <si>
    <t>14.5</t>
  </si>
  <si>
    <t>Диагностические катетеры к CS, управляемые большая кривизна</t>
  </si>
  <si>
    <t>Диагностические катетеры к CS, управляемые, средняя кривизна</t>
  </si>
  <si>
    <t xml:space="preserve">Расходный инструментарий для лечения тахиаритмий сердца 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</si>
  <si>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</si>
  <si>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</si>
  <si>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</si>
  <si>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</si>
  <si>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</si>
  <si>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</si>
  <si>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</si>
  <si>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</si>
  <si>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</si>
  <si>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</si>
  <si>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</si>
  <si>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</si>
  <si>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</si>
  <si>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</si>
  <si>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</si>
  <si>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</si>
  <si>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</si>
  <si>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</si>
  <si>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</si>
  <si>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</si>
  <si>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</si>
  <si>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</si>
  <si>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Интродьюсер управляемый длинный для использования с аблатирующими катетерами, совместимыми с системой AblationFrontier</t>
  </si>
  <si>
    <t>Катетеры для выполнения баллонной холодовой абляции с набором проводников, интродьюсеров, стерильных кабелей и соединительных шлангов для обеспечения процедур абляции</t>
  </si>
  <si>
    <t>Интрадьюсеры короткие</t>
  </si>
  <si>
    <t>Интрадьюсеры длинные для транссептального доступа типа SL0</t>
  </si>
  <si>
    <t>Интрадьюсеры длинные для транссептального доступа типа SL1</t>
  </si>
  <si>
    <t>Интрадьюсеры управляемые длинные для транссептального доступа 8,5-10F</t>
  </si>
  <si>
    <t>Интрадьюсеры управляемые с изменяемой кривизной с гемостатическим клапаном, с набором для установки</t>
  </si>
  <si>
    <t>Интрадьюсеры большого диаметра для трансфеморального доступа</t>
  </si>
  <si>
    <t>Интрадьюсеры экстрабольшого диаметра для трансфеморального доступа</t>
  </si>
  <si>
    <t>Детская кардиохирургия</t>
  </si>
  <si>
    <t>3.</t>
  </si>
  <si>
    <t>4.</t>
  </si>
  <si>
    <t>5.</t>
  </si>
  <si>
    <t xml:space="preserve">Диализаторы низкопоточные </t>
  </si>
  <si>
    <t xml:space="preserve">Диализаторы высокопоточные </t>
  </si>
  <si>
    <t>Магистрали кровопроводящие</t>
  </si>
  <si>
    <t>Иглы диализные</t>
  </si>
  <si>
    <t>Фильтры для аппаратов «искусственная почка»</t>
  </si>
  <si>
    <t xml:space="preserve"> счетверенный для заготовки крови и ее компонентов 450/300/300/300</t>
  </si>
  <si>
    <t>полимерный для заготовки отмытых эритроцитов методом центрифугирования</t>
  </si>
  <si>
    <t>система контейнеров для двухкратного мануального плазмафереза</t>
  </si>
  <si>
    <t>Флаконы со средой для выделения анаэробных гемокультур: BacT/Alert SN Anaerobic</t>
  </si>
  <si>
    <t>Монопрайм ПЦР: ВИЧ</t>
  </si>
  <si>
    <t>Набор реагентов для выявления и подтверждения наличия антител к вирусу гепатита С методом ИХЛ в сыворотке крови доноров</t>
  </si>
  <si>
    <t>Контейнеры  для заготовки крови и ее компонентов</t>
  </si>
  <si>
    <t>счетверенная система полимерных контейнеров со встроеным лейкоцитарным фильтром с консервантом CPD и добавочным раствором SAGM для заготовки плазмы фильтрованной и эритроцитов в добавочном растворе, фильтрованных</t>
  </si>
  <si>
    <t>Системы для автоматического плазмоцитофереза и плазмафереза</t>
  </si>
  <si>
    <t xml:space="preserve"> для сбора плазмы на сепараторе PCS2</t>
  </si>
  <si>
    <t xml:space="preserve"> для сбора плазмы на сепараторе Autopheresis</t>
  </si>
  <si>
    <t>для сбора концентрата тромбоцитов, плазмы и эритроцитов на аппарате Trima</t>
  </si>
  <si>
    <t xml:space="preserve"> для сбора концентрата тромбоцитов лейкодеплецированного и плазмы на аппарате MCS+</t>
  </si>
  <si>
    <t>2.8</t>
  </si>
  <si>
    <t>Расходные материалы для систем инактивации</t>
  </si>
  <si>
    <t>Флаконы со средой для выделения  гемокультур</t>
  </si>
  <si>
    <t xml:space="preserve"> диагностические тест-системы ИФА (скрининговые) на маркеры:  HBsAg</t>
  </si>
  <si>
    <t xml:space="preserve"> диагностические тест-системы ИФА (скрининговые) на маркеры: a-ВГС</t>
  </si>
  <si>
    <t xml:space="preserve"> диагностические тест-системы ИФА (скрининговые) на маркеры: бледной спирохеты</t>
  </si>
  <si>
    <t>диагностические тест-системы ИФА (подтверждающие) на маркеры:  HBsAg</t>
  </si>
  <si>
    <t xml:space="preserve"> диагностические тест-системы ИФА (подтверждающие) на маркеры:  a-ВГС</t>
  </si>
  <si>
    <t>диагностические тест-системы ИФА (подтверждающие) на маркеры:  бледной спирохеты</t>
  </si>
  <si>
    <t>Диагностические тест-системы ИФА</t>
  </si>
  <si>
    <t>Диагностические тест-системы ПЦР</t>
  </si>
  <si>
    <t>диагностические тест-системы ИФА (скрининговые) на маркеры: ВИЧ-инфекции</t>
  </si>
  <si>
    <t>диагностические тест-системы ИФА (подтверждающие) на маркеры: ВИЧ-инфекции</t>
  </si>
  <si>
    <t>Диагностические тест-системы ИХЛ</t>
  </si>
  <si>
    <t xml:space="preserve">Эндопротезы тазобедренного сустава </t>
  </si>
  <si>
    <t>1.1.</t>
  </si>
  <si>
    <t xml:space="preserve">Эндопротезы коленного сустава </t>
  </si>
  <si>
    <t xml:space="preserve"> Эндопротезы головки бедра (однополюсные) </t>
  </si>
  <si>
    <t>Цемент костный с антибиотиком</t>
  </si>
  <si>
    <t>Цемент костный без антибиотика</t>
  </si>
  <si>
    <t>Металлоконструкции для накостного и трансоссального остеосинтеза в травматологии и ортопедии (на количество операций)</t>
  </si>
  <si>
    <t>Прямые широкие и узкие компрессионные пластины с блокированием винтов; кортикальные самонарезающие блокируемые костные винты; кортикальные- самонарезающие костные винты</t>
  </si>
  <si>
    <t>Фигурные пластины с блокированием (угловой стабильностью) винтов для ключицы, акромиально-ключичного сочленения, проксимального отдела плечевой кости, дистального отдела плечевой кости (медиальная), дистального отдела плечевой кости (латеральная), проксим</t>
  </si>
  <si>
    <t>Стержни для интрамедуллярного остеосинтеза бедренной кости с блокированием, блокирующие костные винты и установочный инструмент</t>
  </si>
  <si>
    <t>Фигурные пластины с полиаксиальным блокированием винтов для проксимального отдела локтевой кости, дистального отдела плеча, дистального отдела большеберцовой кости, самонарезающие блокируемые костные винты, самонарезающие кортикальные костные винты, устан</t>
  </si>
  <si>
    <t>Набор фиксаторов и инструментария для лечения перипротезных переломов бедренной кости.</t>
  </si>
  <si>
    <t>«Динамический мыщелковый винт» (ДМВ), «Динамический бедренный винт» (ДБВ), клиновые пластины, кортикальные и спонгиозные винты.</t>
  </si>
  <si>
    <t>Винты канюлированные 6,5-7,3 мм с установочным инструментарием</t>
  </si>
  <si>
    <t>Винты канюлированные 3,5-4,0 мм с установочным инструментарием.</t>
  </si>
  <si>
    <t>Фиксатор внутренний проксимального отдела большеберцовой кости с блокированием винтов, фиксатор внутренний дистального отдела большеберцовой кости с блокированием винтов, пластины пяточные с блокированием винтов, фиксатор интрамедуллярный универсальный, ф</t>
  </si>
  <si>
    <t>Пластины для временного эпифизеодеза зон роста длинных трубчатых костей нижних конечностей, пластина для проксимального отдела бедренной кости, самонарезающие костные винты</t>
  </si>
  <si>
    <t>Комплект шовных пуговиц с нитями для реконструкции акромиально-ключичного сочленения и дистального межберцового синдесмоза. Набор титановых эластичных стержней для остеосинтеза переломов у детей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</si>
  <si>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</si>
  <si>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</si>
  <si>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</si>
  <si>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</si>
  <si>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</si>
  <si>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</si>
  <si>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</si>
  <si>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</si>
  <si>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</si>
  <si>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</si>
  <si>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</si>
  <si>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</si>
  <si>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</si>
  <si>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</si>
  <si>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</si>
  <si>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Устройства дренажные для хирургии первичной глаукомы</t>
  </si>
  <si>
    <t>Микрокатетеры для доставки спиралей для эмболизации интракраниальных аневризм</t>
  </si>
  <si>
    <t>Катетеры баллонные церебральные</t>
  </si>
  <si>
    <t>Стенты церебральные</t>
  </si>
  <si>
    <t xml:space="preserve">5. </t>
  </si>
  <si>
    <t xml:space="preserve">7. </t>
  </si>
  <si>
    <t>Стенты каротидные</t>
  </si>
  <si>
    <t>Системы защиты сосудистого русла от эмболии</t>
  </si>
  <si>
    <t>10.</t>
  </si>
  <si>
    <t>Устройства для механической тромбоэкстракции с катетером доставки</t>
  </si>
  <si>
    <t>Набор внутрисосудистой тромбаспирации</t>
  </si>
  <si>
    <t xml:space="preserve">Системы для закрытия пункционных отверстий </t>
  </si>
  <si>
    <t>Имплант жидкий</t>
  </si>
  <si>
    <t>Микрокатетер церебральный управляемый током крови</t>
  </si>
  <si>
    <t>Микропроводник гидрофильный церебральный</t>
  </si>
  <si>
    <t>13.1</t>
  </si>
  <si>
    <t>13.2</t>
  </si>
  <si>
    <t>16.</t>
  </si>
  <si>
    <t>17.</t>
  </si>
  <si>
    <t>18.</t>
  </si>
  <si>
    <t>19.</t>
  </si>
  <si>
    <t>21.</t>
  </si>
  <si>
    <t>20.</t>
  </si>
  <si>
    <t>21.1</t>
  </si>
  <si>
    <t>21.2</t>
  </si>
  <si>
    <t>22.</t>
  </si>
  <si>
    <t>22.1</t>
  </si>
  <si>
    <t>22.2</t>
  </si>
  <si>
    <t>22.3</t>
  </si>
  <si>
    <t>22.4</t>
  </si>
  <si>
    <t>22.5</t>
  </si>
  <si>
    <t>22.6</t>
  </si>
  <si>
    <t>22.7</t>
  </si>
  <si>
    <t>23.</t>
  </si>
  <si>
    <t>23.1</t>
  </si>
  <si>
    <t>23.2</t>
  </si>
  <si>
    <t>23.3</t>
  </si>
  <si>
    <t>23.4</t>
  </si>
  <si>
    <t>23.5</t>
  </si>
  <si>
    <t>24.</t>
  </si>
  <si>
    <t>24.1</t>
  </si>
  <si>
    <t>24.2</t>
  </si>
  <si>
    <t>24.3</t>
  </si>
  <si>
    <t>25.</t>
  </si>
  <si>
    <t>Клипсы нейрохирургические (титановые аневризматические)</t>
  </si>
  <si>
    <t>Нейростимулятор для хронической противоболевой стимуляции спинного мозга (SCS) не перезаряжаемый с набором комплектующих и расходных деталей</t>
  </si>
  <si>
    <t>Нейростимулятор для хронической противоболевой стимуляции спинного мозга</t>
  </si>
  <si>
    <t>26.</t>
  </si>
  <si>
    <t>27.</t>
  </si>
  <si>
    <t>27.1</t>
  </si>
  <si>
    <t>27.2</t>
  </si>
  <si>
    <t>28.</t>
  </si>
  <si>
    <t>Нейростимулятор для хронической глубокой стимуляции головного мозга</t>
  </si>
  <si>
    <t>Нейростимулятор для хронический глубокой стимуляции головного мозга (DBS) не перезаряжаемый с набором комплектующих</t>
  </si>
  <si>
    <t>28.1</t>
  </si>
  <si>
    <t>Нейростимулятор для хронический глубокой стимуляции головного мозга (DBS) перезаряжаемый с набором комплектующих</t>
  </si>
  <si>
    <t>28.2</t>
  </si>
  <si>
    <t>29.</t>
  </si>
  <si>
    <t xml:space="preserve">Системы ликворошунтирующие клапанные </t>
  </si>
  <si>
    <t>30.</t>
  </si>
  <si>
    <t>31.</t>
  </si>
  <si>
    <t xml:space="preserve">Имплантаты межостистые титановые и инструменты для их установки </t>
  </si>
  <si>
    <t>Система для хронического непрерывного интратекального введения препаратов (помпа) (ITB) детская</t>
  </si>
  <si>
    <t>Система для хронического непрерывного интратекального введения препаратов (помпа) (ITB) взрослая</t>
  </si>
  <si>
    <t>30.1</t>
  </si>
  <si>
    <t>30.5</t>
  </si>
  <si>
    <t>30.2</t>
  </si>
  <si>
    <t>30.3</t>
  </si>
  <si>
    <t>30.4</t>
  </si>
  <si>
    <t>32.</t>
  </si>
  <si>
    <t xml:space="preserve">33. </t>
  </si>
  <si>
    <t>Система для хронического непрерывного интратекального введения препаратов</t>
  </si>
  <si>
    <t>34.</t>
  </si>
  <si>
    <t>34.1</t>
  </si>
  <si>
    <t>34.2</t>
  </si>
  <si>
    <t>Источники радиоактивных излучений медицинских для аппаратов контактной лучевой терапии (на основе кобальт-60 )</t>
  </si>
  <si>
    <t xml:space="preserve">Источники ионизирующего излучения на основе иридия-192 для перезарядки аппаратов котактной лучевой терапии </t>
  </si>
  <si>
    <t>Онкология</t>
  </si>
  <si>
    <t>Комплект сетов для выделения стволовых клеток пуповинной крови на автоматическом сепараторе типа SEPAX</t>
  </si>
  <si>
    <t>Криопакеты для замораживания и хранения стволовых клеток (объем заполнения 80-190мл, 30-70 мл)</t>
  </si>
  <si>
    <t>Комплект расходных материалов для культивирования мезенхимальных стволовых клеток</t>
  </si>
  <si>
    <t>Наборы реагентов для  иммуноферментного анализа определения галактоманнанового антигена  Platelia Aspergillus в сыворотке крови</t>
  </si>
  <si>
    <t>Одноразовые системы для инфузии растворов для инфузомата модели "СМАРТ-ИН"</t>
  </si>
  <si>
    <t>Реагенты и расходные материалы для секвенирования ДНК</t>
  </si>
  <si>
    <t xml:space="preserve">Реаленты и расходные  материалы для иммунофенотипирования клеток методом лазерной проточной цитофлуометрии </t>
  </si>
  <si>
    <t xml:space="preserve">Раствор консервирующий для перфузии, хранения          и          транспортировки трансплантатов  </t>
  </si>
  <si>
    <t>11.4</t>
  </si>
  <si>
    <t>11.5</t>
  </si>
  <si>
    <t>11.6</t>
  </si>
  <si>
    <t>11.7</t>
  </si>
  <si>
    <t>11.8</t>
  </si>
  <si>
    <t>11.9</t>
  </si>
  <si>
    <t>13.3</t>
  </si>
  <si>
    <t>13.4</t>
  </si>
  <si>
    <t>13.5</t>
  </si>
  <si>
    <t>13.6</t>
  </si>
  <si>
    <t>Ранорасширители для трансплантации</t>
  </si>
  <si>
    <t xml:space="preserve">  печени</t>
  </si>
  <si>
    <t>почки</t>
  </si>
  <si>
    <t>Шприцы для экстракорпорального оплодотворения</t>
  </si>
  <si>
    <t>ПОДПРОГРАММА  "ОБЕСПЕЧЕНИЕ ФУНКЦИОНИРОВАНИЯ ЗДРАВООХРАНЕНИЯ"</t>
  </si>
  <si>
    <t>Наборы для тандемной масс-спектрометрии</t>
  </si>
  <si>
    <t>Одноразовый проводник (насадка) для аспирационной иглы для забора ооцитов для Aloka 300500 CCD</t>
  </si>
  <si>
    <t>Одноразовый проводник (насадка) для аспирационной иглы для забора ооцитов для CHISON iVis 60 EXPERT</t>
  </si>
  <si>
    <t>Комплект реагентов для проведения высокопроизводительного секвенирования панели генов</t>
  </si>
  <si>
    <t>2.8.</t>
  </si>
  <si>
    <t>3.1.</t>
  </si>
  <si>
    <t>3.2.</t>
  </si>
  <si>
    <t>3.4.</t>
  </si>
  <si>
    <t>3.5.</t>
  </si>
  <si>
    <t>3.6.</t>
  </si>
  <si>
    <t>3.7.</t>
  </si>
  <si>
    <t>3.8.</t>
  </si>
  <si>
    <t>3.9.</t>
  </si>
  <si>
    <t>3.10.</t>
  </si>
  <si>
    <t>3.12.</t>
  </si>
  <si>
    <t>3.15.</t>
  </si>
  <si>
    <t>3.16.</t>
  </si>
  <si>
    <t>3.17.</t>
  </si>
  <si>
    <t>3.18.</t>
  </si>
  <si>
    <t>3.22.</t>
  </si>
  <si>
    <t>3.23.</t>
  </si>
  <si>
    <t>3.21.</t>
  </si>
  <si>
    <t xml:space="preserve">Тест-системы для ПЦР для диагностики туберкулеза (Хайн-тест) Набор диагностический  GenoType CM </t>
  </si>
  <si>
    <t>Тест-системы для ПЦР для диагностики туберкулеза (Хайн-тест) Набор диагностический  GenoType МТВС</t>
  </si>
  <si>
    <t xml:space="preserve">Тест-системы для ПЦР для диагностики нетуберкулезных бактерий (Хайн-тест) Набор диагностический  GenoType NTM-DR </t>
  </si>
  <si>
    <t>Тест-системы для ПЦР для диагностики нетуберкулезных бактерий (Хайн-тест) Набор диагностический для выделения ДНК GenoLyse</t>
  </si>
  <si>
    <t xml:space="preserve">Тест-системы для ПЦР для диагностики туберкулеза (Хайн-тест) Набор диагн.GenoType MTBDRsl набор на 96 исследований </t>
  </si>
  <si>
    <t>Аппараты слуховые имплантируемые  костной проводимости</t>
  </si>
  <si>
    <t xml:space="preserve">10. </t>
  </si>
  <si>
    <t>Системы кохлеарной имплантации</t>
  </si>
  <si>
    <t>Дилататоры баллонные для слуховой трубы</t>
  </si>
  <si>
    <t xml:space="preserve">Диализатор низкопоточный с площадью мембраны 0,2-0,5 м2 </t>
  </si>
  <si>
    <t>Комплект магистралей детских с диаметром мягкого сегмента 6,4 мм  и объемом заполнения от 56 до 117 мл.</t>
  </si>
  <si>
    <t>2.14</t>
  </si>
  <si>
    <t>для сбора концентрата тромбоцитов и плазмы  на аппарате AmiCORE</t>
  </si>
  <si>
    <t>Флаконы со средой для выделения анаэробных гемокультур: BacT/Alert SA Aerobic</t>
  </si>
  <si>
    <t>Протезы сосудистые для детской кардиохиррургии, заплаты</t>
  </si>
  <si>
    <t>Кардиостимуляторы, кардиовертеры-дефибрилляторы, имплантируемые ресинхронизирующие устройства с функцией ИКД, имплантируемые петлевые регистраторы, электроды подшиваемые</t>
  </si>
  <si>
    <t>Расходный материал для выполнения РЧА и криоабляций при тахиаритмиях детского возраста</t>
  </si>
  <si>
    <t xml:space="preserve">Дуальные канюли </t>
  </si>
  <si>
    <t>Окклюдеры</t>
  </si>
  <si>
    <t xml:space="preserve">Клапансодержащий стент-графт для эндоваскулярного протезирования аортального клапана </t>
  </si>
  <si>
    <t>Клапан для эндоваскулярного протезирования аортального клапана</t>
  </si>
  <si>
    <t xml:space="preserve">9. </t>
  </si>
  <si>
    <t>Стент-графт линейный саморасширяющийся для грудного отдела аорты</t>
  </si>
  <si>
    <t xml:space="preserve">Интрадьюсеры </t>
  </si>
  <si>
    <t xml:space="preserve">14. </t>
  </si>
  <si>
    <t>Стенты</t>
  </si>
  <si>
    <t>Спирали с системами доставки, микроспирали</t>
  </si>
  <si>
    <t>Системы одноразовые для аппарата вспомогательного кровообращения центрифужного типа</t>
  </si>
  <si>
    <t>Оксигенатор продленного использования для процедуры ЭКМО</t>
  </si>
  <si>
    <t>Системы одноразовые для процедуры ЭКМО</t>
  </si>
  <si>
    <t>Система центрифужного типа имплантируемые для длительного поддержания функции желудочков сердца</t>
  </si>
  <si>
    <t xml:space="preserve">Контуры физиологические </t>
  </si>
  <si>
    <t>Стенты церебральные самораскрывающиеся нитиноловые перенаправляющие поток низкопрофильные</t>
  </si>
  <si>
    <t>Микропроводник гидрофильный церебральный 0.007"</t>
  </si>
  <si>
    <t>30.6</t>
  </si>
  <si>
    <t>30.7</t>
  </si>
  <si>
    <t>30.8</t>
  </si>
  <si>
    <t>30.9</t>
  </si>
  <si>
    <t>Резервуар для аспирации ликвора и введения лекарственных препаратов (комплектующие систем ликворошунтирующих клапанных) для взрослых</t>
  </si>
  <si>
    <t>Система ликворошунтирующая бесклапанная и их комплектующие для лечения гидроцефалии у детей</t>
  </si>
  <si>
    <t>Коннекторы (комплектующие систем ликворошунтирующих клапанных)</t>
  </si>
  <si>
    <t>Системы ликворошунтирующие клапанные и их комплектующие для лечения детей до 1 мес.</t>
  </si>
  <si>
    <t xml:space="preserve">Система наружного дренирования и мониторинга спинномозговой жидкости </t>
  </si>
  <si>
    <t>с катетером с большим просветом</t>
  </si>
  <si>
    <t>с катетером с обычного диаметра просветом (наружный вентрикулярный и люмбальный дренаж)</t>
  </si>
  <si>
    <t>31.1</t>
  </si>
  <si>
    <t>31.2.</t>
  </si>
  <si>
    <t>25.1</t>
  </si>
  <si>
    <t>25.2</t>
  </si>
  <si>
    <t>25.3</t>
  </si>
  <si>
    <t>Клееевая композиция на основе N-BCA (клей тканевой медицинский)</t>
  </si>
  <si>
    <t>Датчики для проведения внутрисосудистой оптической  когерентной томографии</t>
  </si>
  <si>
    <t xml:space="preserve">Раствор для перфузий, хранения и транспортировки трансплантатов легких  </t>
  </si>
  <si>
    <t>1.24</t>
  </si>
  <si>
    <t>1.25</t>
  </si>
  <si>
    <t>1.26</t>
  </si>
  <si>
    <t>1.27</t>
  </si>
  <si>
    <t>1.28</t>
  </si>
  <si>
    <t xml:space="preserve">Электроды для временных эндокардиальных стимуляторов </t>
  </si>
  <si>
    <t>Проводники коронарные для имплантации ресинхронизирующих устройств</t>
  </si>
  <si>
    <t>Электрод для стимуляции пучка Гиса для имплантируемых ЭКС для пациентов с диссинхронией левого желудочка.</t>
  </si>
  <si>
    <t xml:space="preserve">Направляющий катетер (система доставки) для имплантации биполярного </t>
  </si>
  <si>
    <t>Направляющий катетер (система доставки) для имплантации биполярного эндокардиального желудочкового электрода для стимуляции пучка Гиса</t>
  </si>
  <si>
    <t>3.59</t>
  </si>
  <si>
    <t xml:space="preserve">Одноразовые сеты, сертифицированные не менее чем на 30 дней непрерывной эксплуатации для портативной системы  экстракорпоральной мембранной оксигенации, совместимые с системой  Cardiohelp </t>
  </si>
  <si>
    <t>3.60</t>
  </si>
  <si>
    <t xml:space="preserve">Одноразовые сеты, сертифицированные не менее чем  на 25 дней непрерывной эксплуатации для портативной системы  экстракорпоральной мембранной оксигенации, совместимые с системой  Deltastream  </t>
  </si>
  <si>
    <t>3.61</t>
  </si>
  <si>
    <t xml:space="preserve">Одноразовые  сеты  для аппарата  вспомогательного кровообращения с насосом центрифужного типа, рассчитанные не менее чем на 30 дней непрерывной эксплуатации, совместимые с аппаратами CentriMag </t>
  </si>
  <si>
    <t>3.62</t>
  </si>
  <si>
    <t>Оксигенаторы  для среднесрочного ЭКМО у взрослых пациентов (в течение не менее 12 дней).</t>
  </si>
  <si>
    <t>3.63</t>
  </si>
  <si>
    <t>Системы имплантируемые центрифужного типа в наборе для длительного поддержания функции желудочков сердца для взрослых.</t>
  </si>
  <si>
    <t>6.18</t>
  </si>
  <si>
    <t>Бифуркационные сосудистые протезы из ПТФЕ</t>
  </si>
  <si>
    <t>6.19</t>
  </si>
  <si>
    <t xml:space="preserve">Линейные сосудистые протезы из ПТФЕ </t>
  </si>
  <si>
    <t>6.20</t>
  </si>
  <si>
    <t xml:space="preserve">Временные внутрипросветные шунты для выполнения операций на брахиоцефальных артериях </t>
  </si>
  <si>
    <t xml:space="preserve">Диагностический электрод типа Lasso </t>
  </si>
  <si>
    <t>Интрадьюсер управляемый длинный для использования с аблатирующими катетерами, совместимыми с системой AblationFrontier</t>
  </si>
  <si>
    <t xml:space="preserve">Трубки для подачи физиологического раствора для насоса для использования с орошаемыми аблационными электродами </t>
  </si>
  <si>
    <t>Проводники периферические</t>
  </si>
  <si>
    <t>Шприцы ангиографические типа Luer-Lock 10 мл</t>
  </si>
  <si>
    <t>15.22</t>
  </si>
  <si>
    <t>15.23</t>
  </si>
  <si>
    <t>15.24</t>
  </si>
  <si>
    <t>15.25</t>
  </si>
  <si>
    <t>15.26</t>
  </si>
  <si>
    <t>Изделия для рентгенэндоваскулярной коррекции структурной патологии сердца и аорты</t>
  </si>
  <si>
    <t>16.1</t>
  </si>
  <si>
    <t>Комплект расходного инструментария для проведения эндоваскулярной  пластики митрального клапана у пациентов с высоким риском хирургического лечения</t>
  </si>
  <si>
    <t>16.2</t>
  </si>
  <si>
    <t>Аортальный бифуркационный стент-графт с системой дополнительной фиксации для использования в аневризмах с короткой ангулированной шейкой</t>
  </si>
  <si>
    <t>16.3</t>
  </si>
  <si>
    <t>Аортальный бифуркационный стент-графт</t>
  </si>
  <si>
    <t>16.4</t>
  </si>
  <si>
    <t>Аортальный линейный стентграфт</t>
  </si>
  <si>
    <t>16.5</t>
  </si>
  <si>
    <t>Система для стентирования аортального клапана баллонрасширяемого</t>
  </si>
  <si>
    <t>16.6</t>
  </si>
  <si>
    <t>Система для стентирования аортального клапана репозиционируемая с возможностью имплантации Valve in Valve</t>
  </si>
  <si>
    <t>16.7</t>
  </si>
  <si>
    <t>Система для стентирования аортального клапана репозиционируемая</t>
  </si>
  <si>
    <t>Биологический протез перикардиальный, вариант для протезирования аортального и митрального клапана</t>
  </si>
  <si>
    <t>Протезы сосудистые и приложения для сердечно-сосудистой хирургии</t>
  </si>
  <si>
    <t>Линейные вязаные сосудистые протезы (различные типоразмеры и конфигурации)</t>
  </si>
  <si>
    <t xml:space="preserve">Линейные сосудистые протезы для внеанатомического шунтирования (протезирования) </t>
  </si>
  <si>
    <t>Линейные тканые сосудистые протезы для восходящей аорты</t>
  </si>
  <si>
    <t>Линейные тканые сосудистые протезы, для использования в осложненных ранах</t>
  </si>
  <si>
    <t xml:space="preserve">Системы стабилизации и позиционирования сердца и приложения для операций на работающем сердце </t>
  </si>
  <si>
    <t>Система для наложения проксимальных анастомозов  без пережатия аорты</t>
  </si>
  <si>
    <t xml:space="preserve">Временные коронарные шунты, приспособления для временного легирования коронарных сосудов система обдува и визуализации анастомоза при работающем сердце, система контроля и </t>
  </si>
  <si>
    <t>Катетеры аблационные монодирекцинные для использования с навигационной системой (Carto или другие)</t>
  </si>
  <si>
    <t>Катетеры аблационные навигационные с функцией контроля контакта для использования с навигационной системой (Carto или другой)</t>
  </si>
  <si>
    <t xml:space="preserve">Катетеры аблационные бидирекционные для использования с навигационной системой (Carto или другой) </t>
  </si>
  <si>
    <t xml:space="preserve">Реагенты и расходные материалы для проведения исследований методом секвенирования ДНК </t>
  </si>
  <si>
    <t xml:space="preserve">Реагенты и расходные материалы для проведения исследований методом секвенирования ДНК ( для определения последовательности ДНК)  </t>
  </si>
  <si>
    <t>Реагенты и расходные материалы для проведения исследований методом секвенирования ДНК (стандарты )</t>
  </si>
  <si>
    <t>Реагенты и расходные материалы для проведения исследований методом секвенирования ДНК (для секвенирования ДНК нового поколения (NGS)</t>
  </si>
  <si>
    <t>Набор реагентов и расходных материалов для выделения нуклеиновых кислот</t>
  </si>
  <si>
    <t xml:space="preserve">Реагенты для специализированного гематологического анализатора  типа Sysmex XE-5 000 с модулем визуализации клеток крови </t>
  </si>
  <si>
    <t xml:space="preserve">Фильтры типа  «Diasafe» для аппарата «искусственная почка </t>
  </si>
  <si>
    <t>Фильтр типа  Ultrafilter U9000 к аппарату искусственная почка</t>
  </si>
  <si>
    <t>Комплект магистралей (сеты) для аппарата «искусственная почка» типа Fresenius 5008B</t>
  </si>
  <si>
    <t>Комплект магистралей детских для аппарата «искусственная почка» типа Fresenius 5008В</t>
  </si>
  <si>
    <t>Картриджи типа MTB/RIF (MTB/RIF ULTRA)</t>
  </si>
  <si>
    <t xml:space="preserve">Пробирки баркодированные (упаковка на 100 пробирок ) для аппарата типа ВАСТЕС MGIT 960 </t>
  </si>
  <si>
    <t xml:space="preserve">Набор ростовых добавок со смесью антибионтиков/ упаковка на 100 исследований)  для аппаратов типа ВАСТЕС MGIT 960 </t>
  </si>
  <si>
    <t xml:space="preserve"> Пробирка  для пиразинамидного теста (упаковка 25 пробирок)  для аппаратов типа ВАСТЕС MGIT 960</t>
  </si>
  <si>
    <t xml:space="preserve">Набор SIRE на 40 исследований  для аппаратов типа ВАСТЕС MGIT 960 </t>
  </si>
  <si>
    <t xml:space="preserve">Набор для пиразинамидного теста на 50 исследований для аппаратов типа ВАСТЕС MGIT 960 </t>
  </si>
  <si>
    <r>
      <t>Набор калибраторов для анализаторов / упаковка 17 или 51 пробирка) примечание: на прибор нужна 51 пробирка  для аппаратов типа ВАСТЕС MGIT 960</t>
    </r>
    <r>
      <rPr>
        <i/>
        <sz val="12"/>
        <rFont val="Times New Roman"/>
        <family val="1"/>
        <charset val="204"/>
      </rPr>
      <t xml:space="preserve">
</t>
    </r>
  </si>
  <si>
    <t>Перечень медицинских изделий для формирования планов закупок за счет средств республиканского бюджета  в централизованном порядке</t>
  </si>
  <si>
    <t>Набор ростовых добавок для теста на чувствительность / упаковка на 150 тестов  для аппаратов типа  ВАСТЕС MGIT 960</t>
  </si>
  <si>
    <t>от 26 мая 2021 г. №  __________</t>
  </si>
  <si>
    <t xml:space="preserve">                                                                                          УТВЕРЖДЕНО </t>
  </si>
  <si>
    <t xml:space="preserve">постановлением Коллегиии </t>
  </si>
  <si>
    <t xml:space="preserve">Министерства здравоохранения </t>
  </si>
  <si>
    <t xml:space="preserve">Республики Беларусь            </t>
  </si>
  <si>
    <t>Единица измерения</t>
  </si>
  <si>
    <t>Ориентирово-чные объемы (количество) годовой и (или) общей потребности в однородных товарах (работах, услугах) в натуральном выражении</t>
  </si>
  <si>
    <t>Ориентировочная стоимость годовой и (или) общей потребности в однородных товарах (работах, услугах), в белорусских рублях</t>
  </si>
  <si>
    <t>НАИМЕНОВАНИЕ</t>
  </si>
  <si>
    <t>п/п №</t>
  </si>
  <si>
    <t>цена единицы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</si>
</sst>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0_ ;\-#,##0.00\ "/>
    <numFmt numFmtId="168" formatCode="dd/mm/yy;@"/>
    <numFmt numFmtId="169" formatCode="#,##0.0"/>
    <numFmt numFmtId="170" formatCode="#,##0_ ;\-#,##0\ "/>
  </numFmts>
  <fonts count="8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trike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trike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trike/>
      <sz val="12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2"/>
      <color theme="1"/>
      <name val="Calibri"/>
      <family val="2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i/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trike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2"/>
      <name val="Times New Roman"/>
      <family val="1"/>
    </font>
    <font>
      <b/>
      <sz val="12"/>
      <color theme="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trike/>
      <sz val="12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trike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color rgb="FFFF0000"/>
      <name val="Times New Roman"/>
      <family val="1"/>
    </font>
    <font>
      <b/>
      <sz val="16"/>
      <name val="Times New Roman"/>
      <family val="1"/>
      <charset val="204"/>
    </font>
    <font>
      <b/>
      <strike/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4"/>
      <name val="Times New Roman"/>
      <family val="1"/>
    </font>
    <font>
      <sz val="14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CC00FF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2"/>
      <name val="Times New Roman"/>
      <family val="1"/>
    </font>
    <font>
      <sz val="12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0" borderId="1">
      <alignment horizontal="center" vertical="center" wrapText="1"/>
    </xf>
    <xf numFmtId="0" fontId="61" fillId="0" borderId="1">
      <alignment horizontal="left" wrapText="1"/>
    </xf>
    <xf numFmtId="0" fontId="79" fillId="0" borderId="0"/>
    <xf numFmtId="0" fontId="4" fillId="0" borderId="0"/>
  </cellStyleXfs>
  <cellXfs count="1580">
    <xf numFmtId="0" fontId="0" fillId="0" borderId="0" xfId="0"/>
    <xf numFmtId="0" fontId="7" fillId="0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4" fontId="6" fillId="7" borderId="8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left" vertical="top" wrapText="1" shrinkToFit="1"/>
    </xf>
    <xf numFmtId="49" fontId="9" fillId="3" borderId="1" xfId="0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0" fontId="11" fillId="0" borderId="1" xfId="0" applyFont="1" applyBorder="1" applyAlignment="1">
      <alignment wrapText="1"/>
    </xf>
    <xf numFmtId="0" fontId="6" fillId="3" borderId="7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top" wrapText="1" shrinkToFit="1"/>
    </xf>
    <xf numFmtId="0" fontId="7" fillId="3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left" vertical="top" wrapText="1" shrinkToFit="1"/>
    </xf>
    <xf numFmtId="164" fontId="8" fillId="0" borderId="1" xfId="3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justify" vertical="center" wrapText="1" shrinkToFi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3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top" wrapText="1" shrinkToFit="1"/>
    </xf>
    <xf numFmtId="49" fontId="7" fillId="0" borderId="1" xfId="0" applyNumberFormat="1" applyFont="1" applyFill="1" applyBorder="1" applyAlignment="1">
      <alignment horizontal="right" vertical="center" wrapText="1" shrinkToFit="1"/>
    </xf>
    <xf numFmtId="0" fontId="7" fillId="0" borderId="1" xfId="0" applyFont="1" applyFill="1" applyBorder="1" applyAlignment="1">
      <alignment vertical="center" wrapText="1"/>
    </xf>
    <xf numFmtId="164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 shrinkToFit="1"/>
    </xf>
    <xf numFmtId="0" fontId="9" fillId="0" borderId="7" xfId="0" applyFont="1" applyFill="1" applyBorder="1" applyAlignment="1">
      <alignment vertical="top" wrapText="1" shrinkToFit="1"/>
    </xf>
    <xf numFmtId="0" fontId="9" fillId="3" borderId="8" xfId="0" applyFont="1" applyFill="1" applyBorder="1" applyAlignment="1">
      <alignment vertical="center" wrapText="1" shrinkToFit="1"/>
    </xf>
    <xf numFmtId="4" fontId="9" fillId="3" borderId="8" xfId="0" applyNumberFormat="1" applyFont="1" applyFill="1" applyBorder="1" applyAlignment="1">
      <alignment vertical="center" wrapText="1" shrinkToFit="1"/>
    </xf>
    <xf numFmtId="0" fontId="9" fillId="3" borderId="1" xfId="0" applyFont="1" applyFill="1" applyBorder="1" applyAlignment="1">
      <alignment vertical="center" wrapText="1" shrinkToFit="1"/>
    </xf>
    <xf numFmtId="0" fontId="7" fillId="3" borderId="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center" vertical="center" wrapText="1" shrinkToFit="1"/>
    </xf>
    <xf numFmtId="4" fontId="7" fillId="0" borderId="1" xfId="0" applyNumberFormat="1" applyFont="1" applyFill="1" applyBorder="1" applyAlignment="1">
      <alignment horizontal="center" vertical="center" wrapText="1" shrinkToFit="1"/>
    </xf>
    <xf numFmtId="164" fontId="7" fillId="0" borderId="1" xfId="3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vertical="top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164" fontId="11" fillId="0" borderId="1" xfId="3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 shrinkToFit="1"/>
    </xf>
    <xf numFmtId="164" fontId="9" fillId="0" borderId="1" xfId="3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3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 shrinkToFit="1"/>
    </xf>
    <xf numFmtId="0" fontId="9" fillId="3" borderId="7" xfId="0" applyFont="1" applyFill="1" applyBorder="1" applyAlignment="1">
      <alignment vertical="top" wrapText="1" shrinkToFit="1"/>
    </xf>
    <xf numFmtId="0" fontId="9" fillId="3" borderId="10" xfId="0" applyFont="1" applyFill="1" applyBorder="1" applyAlignment="1">
      <alignment vertical="center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0" fontId="8" fillId="3" borderId="8" xfId="0" applyFont="1" applyFill="1" applyBorder="1" applyAlignment="1">
      <alignment horizontal="center" vertical="center" wrapText="1" shrinkToFit="1"/>
    </xf>
    <xf numFmtId="0" fontId="11" fillId="3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164" fontId="9" fillId="0" borderId="0" xfId="3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justify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top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justify" vertical="center" wrapText="1" shrinkToFit="1"/>
    </xf>
    <xf numFmtId="0" fontId="9" fillId="3" borderId="7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textRotation="90" wrapText="1"/>
    </xf>
    <xf numFmtId="166" fontId="6" fillId="0" borderId="1" xfId="0" applyNumberFormat="1" applyFont="1" applyFill="1" applyBorder="1" applyAlignment="1">
      <alignment horizontal="center" textRotation="90" wrapText="1"/>
    </xf>
    <xf numFmtId="0" fontId="6" fillId="11" borderId="1" xfId="0" applyFont="1" applyFill="1" applyBorder="1" applyAlignment="1">
      <alignment horizontal="center" vertical="center" wrapText="1"/>
    </xf>
    <xf numFmtId="168" fontId="6" fillId="11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11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top" wrapText="1"/>
    </xf>
    <xf numFmtId="4" fontId="6" fillId="11" borderId="1" xfId="0" applyNumberFormat="1" applyFont="1" applyFill="1" applyBorder="1" applyAlignment="1">
      <alignment horizontal="center" vertical="center" wrapText="1"/>
    </xf>
    <xf numFmtId="4" fontId="6" fillId="11" borderId="1" xfId="0" applyNumberFormat="1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top" wrapText="1"/>
    </xf>
    <xf numFmtId="0" fontId="7" fillId="3" borderId="13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7" fillId="3" borderId="7" xfId="0" applyFont="1" applyFill="1" applyBorder="1" applyAlignment="1">
      <alignment vertical="top" wrapText="1"/>
    </xf>
    <xf numFmtId="0" fontId="7" fillId="3" borderId="7" xfId="0" applyFont="1" applyFill="1" applyBorder="1" applyAlignment="1">
      <alignment wrapText="1"/>
    </xf>
    <xf numFmtId="4" fontId="7" fillId="3" borderId="7" xfId="0" applyNumberFormat="1" applyFont="1" applyFill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textRotation="90" wrapText="1"/>
    </xf>
    <xf numFmtId="4" fontId="7" fillId="3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 shrinkToFit="1"/>
    </xf>
    <xf numFmtId="0" fontId="11" fillId="0" borderId="0" xfId="0" applyFont="1" applyAlignment="1">
      <alignment wrapText="1"/>
    </xf>
    <xf numFmtId="49" fontId="9" fillId="0" borderId="8" xfId="0" applyNumberFormat="1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vertical="center" wrapText="1" shrinkToFit="1"/>
    </xf>
    <xf numFmtId="0" fontId="11" fillId="3" borderId="0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 shrinkToFit="1"/>
    </xf>
    <xf numFmtId="0" fontId="6" fillId="7" borderId="1" xfId="0" applyFont="1" applyFill="1" applyBorder="1" applyAlignment="1">
      <alignment horizontal="center" vertical="center" wrapText="1" shrinkToFit="1"/>
    </xf>
    <xf numFmtId="0" fontId="7" fillId="7" borderId="0" xfId="0" applyFont="1" applyFill="1" applyBorder="1" applyAlignment="1">
      <alignment horizontal="center" vertical="center" wrapText="1" shrinkToFit="1"/>
    </xf>
    <xf numFmtId="0" fontId="7" fillId="7" borderId="1" xfId="0" applyFont="1" applyFill="1" applyBorder="1" applyAlignment="1">
      <alignment vertical="center" wrapText="1" shrinkToFit="1"/>
    </xf>
    <xf numFmtId="49" fontId="7" fillId="7" borderId="1" xfId="0" applyNumberFormat="1" applyFont="1" applyFill="1" applyBorder="1" applyAlignment="1">
      <alignment horizontal="center" vertical="center" wrapText="1" shrinkToFit="1"/>
    </xf>
    <xf numFmtId="0" fontId="7" fillId="7" borderId="1" xfId="0" applyFont="1" applyFill="1" applyBorder="1" applyAlignment="1">
      <alignment horizontal="justify" vertical="center" wrapText="1" shrinkToFit="1"/>
    </xf>
    <xf numFmtId="4" fontId="7" fillId="7" borderId="1" xfId="0" applyNumberFormat="1" applyFont="1" applyFill="1" applyBorder="1" applyAlignment="1">
      <alignment horizontal="center" vertical="center" wrapText="1" shrinkToFit="1"/>
    </xf>
    <xf numFmtId="0" fontId="8" fillId="7" borderId="1" xfId="0" applyFont="1" applyFill="1" applyBorder="1" applyAlignment="1">
      <alignment horizontal="center" vertical="center" wrapText="1" shrinkToFit="1"/>
    </xf>
    <xf numFmtId="164" fontId="7" fillId="7" borderId="1" xfId="3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left" vertical="top" wrapText="1" shrinkToFit="1"/>
    </xf>
    <xf numFmtId="0" fontId="9" fillId="7" borderId="0" xfId="0" applyFont="1" applyFill="1" applyBorder="1" applyAlignment="1">
      <alignment horizontal="center" vertical="center" wrapText="1" shrinkToFit="1"/>
    </xf>
    <xf numFmtId="3" fontId="9" fillId="7" borderId="1" xfId="0" applyNumberFormat="1" applyFont="1" applyFill="1" applyBorder="1" applyAlignment="1">
      <alignment horizontal="center" vertical="center" wrapText="1" shrinkToFit="1"/>
    </xf>
    <xf numFmtId="4" fontId="9" fillId="7" borderId="1" xfId="0" applyNumberFormat="1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justify" vertical="center" wrapText="1" shrinkToFit="1"/>
    </xf>
    <xf numFmtId="0" fontId="9" fillId="7" borderId="1" xfId="0" applyFont="1" applyFill="1" applyBorder="1" applyAlignment="1">
      <alignment horizontal="left" vertical="center" wrapText="1" shrinkToFit="1"/>
    </xf>
    <xf numFmtId="164" fontId="9" fillId="7" borderId="1" xfId="3" applyFont="1" applyFill="1" applyBorder="1" applyAlignment="1">
      <alignment horizontal="center" vertical="center" wrapText="1" shrinkToFit="1"/>
    </xf>
    <xf numFmtId="3" fontId="7" fillId="7" borderId="1" xfId="0" applyNumberFormat="1" applyFont="1" applyFill="1" applyBorder="1" applyAlignment="1">
      <alignment horizontal="center" vertical="center" wrapText="1" shrinkToFit="1"/>
    </xf>
    <xf numFmtId="164" fontId="7" fillId="7" borderId="1" xfId="3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 shrinkToFit="1"/>
    </xf>
    <xf numFmtId="164" fontId="7" fillId="7" borderId="1" xfId="3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 shrinkToFit="1"/>
    </xf>
    <xf numFmtId="4" fontId="7" fillId="7" borderId="1" xfId="3" applyNumberFormat="1" applyFont="1" applyFill="1" applyBorder="1" applyAlignment="1">
      <alignment horizontal="center" vertical="center" wrapText="1" shrinkToFit="1"/>
    </xf>
    <xf numFmtId="0" fontId="9" fillId="7" borderId="9" xfId="0" applyFont="1" applyFill="1" applyBorder="1" applyAlignment="1">
      <alignment horizontal="center" vertical="center" wrapText="1" shrinkToFit="1"/>
    </xf>
    <xf numFmtId="0" fontId="9" fillId="7" borderId="8" xfId="0" applyFont="1" applyFill="1" applyBorder="1" applyAlignment="1">
      <alignment horizontal="center" vertical="center" wrapText="1" shrinkToFit="1"/>
    </xf>
    <xf numFmtId="0" fontId="9" fillId="7" borderId="2" xfId="0" applyFont="1" applyFill="1" applyBorder="1" applyAlignment="1">
      <alignment horizontal="center" vertical="center" wrapText="1" shrinkToFit="1"/>
    </xf>
    <xf numFmtId="0" fontId="9" fillId="7" borderId="4" xfId="0" applyFont="1" applyFill="1" applyBorder="1" applyAlignment="1">
      <alignment horizontal="center" vertical="center" wrapText="1" shrinkToFit="1"/>
    </xf>
    <xf numFmtId="49" fontId="7" fillId="7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" fontId="9" fillId="3" borderId="1" xfId="0" applyNumberFormat="1" applyFon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vertical="top" wrapText="1"/>
    </xf>
    <xf numFmtId="4" fontId="9" fillId="7" borderId="1" xfId="3" applyNumberFormat="1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 shrinkToFit="1"/>
    </xf>
    <xf numFmtId="14" fontId="9" fillId="3" borderId="13" xfId="0" applyNumberFormat="1" applyFont="1" applyFill="1" applyBorder="1" applyAlignment="1">
      <alignment vertical="center" wrapText="1" shrinkToFit="1"/>
    </xf>
    <xf numFmtId="0" fontId="11" fillId="0" borderId="8" xfId="0" applyFont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4" fontId="7" fillId="3" borderId="1" xfId="3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left" vertical="top" wrapText="1" shrinkToFit="1"/>
    </xf>
    <xf numFmtId="0" fontId="8" fillId="8" borderId="1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  <xf numFmtId="1" fontId="7" fillId="3" borderId="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 shrinkToFit="1"/>
    </xf>
    <xf numFmtId="3" fontId="9" fillId="3" borderId="1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 wrapText="1" shrinkToFit="1"/>
    </xf>
    <xf numFmtId="4" fontId="9" fillId="0" borderId="1" xfId="3" applyNumberFormat="1" applyFont="1" applyFill="1" applyBorder="1" applyAlignment="1">
      <alignment horizontal="center" vertical="center" wrapText="1" shrinkToFit="1"/>
    </xf>
    <xf numFmtId="0" fontId="6" fillId="8" borderId="1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wrapText="1"/>
    </xf>
    <xf numFmtId="0" fontId="7" fillId="0" borderId="7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4" fontId="9" fillId="0" borderId="8" xfId="0" applyNumberFormat="1" applyFont="1" applyFill="1" applyBorder="1" applyAlignment="1">
      <alignment horizontal="center" vertical="center" wrapText="1" shrinkToFit="1"/>
    </xf>
    <xf numFmtId="4" fontId="7" fillId="0" borderId="8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wrapText="1"/>
    </xf>
    <xf numFmtId="3" fontId="9" fillId="0" borderId="7" xfId="0" applyNumberFormat="1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1" fillId="0" borderId="0" xfId="0" applyFont="1"/>
    <xf numFmtId="0" fontId="7" fillId="3" borderId="15" xfId="0" applyFont="1" applyFill="1" applyBorder="1" applyAlignment="1">
      <alignment wrapText="1"/>
    </xf>
    <xf numFmtId="0" fontId="6" fillId="11" borderId="7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top" wrapText="1"/>
    </xf>
    <xf numFmtId="0" fontId="7" fillId="6" borderId="1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9" fillId="2" borderId="13" xfId="0" applyFont="1" applyFill="1" applyBorder="1" applyAlignment="1">
      <alignment horizontal="left" vertical="top" wrapText="1"/>
    </xf>
    <xf numFmtId="3" fontId="9" fillId="2" borderId="13" xfId="0" applyNumberFormat="1" applyFont="1" applyFill="1" applyBorder="1" applyAlignment="1">
      <alignment horizontal="center" wrapText="1"/>
    </xf>
    <xf numFmtId="4" fontId="9" fillId="2" borderId="13" xfId="0" applyNumberFormat="1" applyFont="1" applyFill="1" applyBorder="1" applyAlignment="1">
      <alignment horizontal="right" wrapText="1"/>
    </xf>
    <xf numFmtId="4" fontId="7" fillId="3" borderId="13" xfId="0" applyNumberFormat="1" applyFont="1" applyFill="1" applyBorder="1" applyAlignment="1">
      <alignment wrapText="1"/>
    </xf>
    <xf numFmtId="0" fontId="9" fillId="13" borderId="1" xfId="0" applyFont="1" applyFill="1" applyBorder="1" applyAlignment="1">
      <alignment vertical="center" wrapText="1" shrinkToFit="1"/>
    </xf>
    <xf numFmtId="0" fontId="7" fillId="13" borderId="1" xfId="0" applyFont="1" applyFill="1" applyBorder="1" applyAlignment="1">
      <alignment horizontal="center" vertical="center" wrapText="1" shrinkToFit="1"/>
    </xf>
    <xf numFmtId="0" fontId="11" fillId="13" borderId="0" xfId="0" applyFont="1" applyFill="1" applyAlignment="1">
      <alignment wrapText="1"/>
    </xf>
    <xf numFmtId="4" fontId="9" fillId="13" borderId="8" xfId="0" applyNumberFormat="1" applyFont="1" applyFill="1" applyBorder="1" applyAlignment="1">
      <alignment horizontal="center" vertical="center" wrapText="1" shrinkToFit="1"/>
    </xf>
    <xf numFmtId="4" fontId="9" fillId="3" borderId="8" xfId="0" applyNumberFormat="1" applyFont="1" applyFill="1" applyBorder="1" applyAlignment="1">
      <alignment horizontal="center" vertical="center" wrapText="1" shrinkToFit="1"/>
    </xf>
    <xf numFmtId="4" fontId="7" fillId="13" borderId="1" xfId="0" applyNumberFormat="1" applyFont="1" applyFill="1" applyBorder="1" applyAlignment="1">
      <alignment horizontal="center" vertical="center" wrapText="1" shrinkToFit="1"/>
    </xf>
    <xf numFmtId="4" fontId="9" fillId="13" borderId="1" xfId="0" applyNumberFormat="1" applyFont="1" applyFill="1" applyBorder="1" applyAlignment="1">
      <alignment horizontal="center" vertical="center" wrapText="1" shrinkToFit="1"/>
    </xf>
    <xf numFmtId="0" fontId="7" fillId="13" borderId="0" xfId="0" applyFont="1" applyFill="1" applyBorder="1" applyAlignment="1">
      <alignment horizontal="center" vertical="center" wrapText="1" shrinkToFit="1"/>
    </xf>
    <xf numFmtId="0" fontId="9" fillId="3" borderId="7" xfId="0" applyFont="1" applyFill="1" applyBorder="1" applyAlignment="1">
      <alignment horizontal="left" vertical="top" wrapText="1" shrinkToFit="1"/>
    </xf>
    <xf numFmtId="0" fontId="9" fillId="13" borderId="7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14" fontId="6" fillId="0" borderId="0" xfId="0" applyNumberFormat="1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wrapText="1"/>
    </xf>
    <xf numFmtId="4" fontId="7" fillId="11" borderId="1" xfId="0" applyNumberFormat="1" applyFont="1" applyFill="1" applyBorder="1" applyAlignment="1">
      <alignment horizontal="center" vertical="center" wrapText="1" shrinkToFit="1"/>
    </xf>
    <xf numFmtId="4" fontId="11" fillId="13" borderId="1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wrapText="1"/>
    </xf>
    <xf numFmtId="4" fontId="7" fillId="13" borderId="1" xfId="0" applyNumberFormat="1" applyFont="1" applyFill="1" applyBorder="1" applyAlignment="1">
      <alignment wrapText="1"/>
    </xf>
    <xf numFmtId="14" fontId="7" fillId="13" borderId="1" xfId="0" applyNumberFormat="1" applyFont="1" applyFill="1" applyBorder="1" applyAlignment="1">
      <alignment wrapText="1"/>
    </xf>
    <xf numFmtId="0" fontId="5" fillId="13" borderId="1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13" borderId="1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 shrinkToFit="1"/>
    </xf>
    <xf numFmtId="3" fontId="30" fillId="3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justify" wrapText="1"/>
    </xf>
    <xf numFmtId="0" fontId="7" fillId="3" borderId="1" xfId="0" applyFont="1" applyFill="1" applyBorder="1" applyAlignment="1">
      <alignment horizontal="center" vertical="top" wrapText="1" shrinkToFit="1"/>
    </xf>
    <xf numFmtId="4" fontId="11" fillId="0" borderId="1" xfId="0" applyNumberFormat="1" applyFont="1" applyBorder="1" applyAlignment="1">
      <alignment wrapText="1"/>
    </xf>
    <xf numFmtId="164" fontId="7" fillId="3" borderId="1" xfId="3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left" vertical="center" wrapText="1"/>
    </xf>
    <xf numFmtId="164" fontId="11" fillId="3" borderId="1" xfId="3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left" vertical="center" wrapText="1" shrinkToFit="1"/>
    </xf>
    <xf numFmtId="164" fontId="9" fillId="3" borderId="1" xfId="3" applyFont="1" applyFill="1" applyBorder="1" applyAlignment="1">
      <alignment horizontal="center" vertical="center" wrapText="1" shrinkToFit="1"/>
    </xf>
    <xf numFmtId="164" fontId="11" fillId="3" borderId="1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164" fontId="8" fillId="3" borderId="1" xfId="3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top" wrapText="1"/>
    </xf>
    <xf numFmtId="14" fontId="13" fillId="0" borderId="7" xfId="0" applyNumberFormat="1" applyFont="1" applyFill="1" applyBorder="1" applyAlignment="1">
      <alignment horizontal="center" vertical="center" wrapText="1" shrinkToFit="1"/>
    </xf>
    <xf numFmtId="164" fontId="7" fillId="3" borderId="1" xfId="3" applyFont="1" applyFill="1" applyBorder="1" applyAlignment="1">
      <alignment horizontal="center" vertical="center" wrapText="1"/>
    </xf>
    <xf numFmtId="4" fontId="9" fillId="3" borderId="1" xfId="3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justify" vertical="center" wrapText="1" shrinkToFit="1"/>
    </xf>
    <xf numFmtId="4" fontId="7" fillId="0" borderId="4" xfId="0" applyNumberFormat="1" applyFont="1" applyFill="1" applyBorder="1" applyAlignment="1">
      <alignment horizontal="center" vertical="center" wrapText="1" shrinkToFit="1"/>
    </xf>
    <xf numFmtId="4" fontId="7" fillId="0" borderId="5" xfId="0" applyNumberFormat="1" applyFont="1" applyFill="1" applyBorder="1" applyAlignment="1">
      <alignment horizontal="center" vertical="center" wrapText="1" shrinkToFit="1"/>
    </xf>
    <xf numFmtId="4" fontId="7" fillId="0" borderId="2" xfId="0" applyNumberFormat="1" applyFont="1" applyFill="1" applyBorder="1" applyAlignment="1">
      <alignment horizontal="center" vertical="center" wrapText="1" shrinkToFit="1"/>
    </xf>
    <xf numFmtId="4" fontId="6" fillId="7" borderId="9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 shrinkToFit="1"/>
    </xf>
    <xf numFmtId="0" fontId="9" fillId="7" borderId="13" xfId="0" applyFont="1" applyFill="1" applyBorder="1" applyAlignment="1">
      <alignment horizontal="center" vertical="center" wrapText="1" shrinkToFit="1"/>
    </xf>
    <xf numFmtId="0" fontId="9" fillId="7" borderId="14" xfId="0" applyFont="1" applyFill="1" applyBorder="1" applyAlignment="1">
      <alignment horizontal="center" vertical="center" wrapText="1" shrinkToFit="1"/>
    </xf>
    <xf numFmtId="0" fontId="41" fillId="7" borderId="1" xfId="0" applyFont="1" applyFill="1" applyBorder="1" applyAlignment="1">
      <alignment vertical="center" wrapText="1" shrinkToFit="1"/>
    </xf>
    <xf numFmtId="0" fontId="38" fillId="7" borderId="1" xfId="0" applyFont="1" applyFill="1" applyBorder="1" applyAlignment="1">
      <alignment horizontal="center" vertical="center" wrapText="1" shrinkToFit="1"/>
    </xf>
    <xf numFmtId="3" fontId="13" fillId="3" borderId="1" xfId="0" applyNumberFormat="1" applyFont="1" applyFill="1" applyBorder="1" applyAlignment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top" wrapText="1" shrinkToFit="1"/>
    </xf>
    <xf numFmtId="0" fontId="7" fillId="0" borderId="8" xfId="0" applyFont="1" applyBorder="1" applyAlignment="1">
      <alignment horizontal="center" vertical="center" wrapText="1" shrinkToFit="1"/>
    </xf>
    <xf numFmtId="4" fontId="7" fillId="0" borderId="8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164" fontId="7" fillId="3" borderId="1" xfId="3" applyFont="1" applyFill="1" applyBorder="1" applyAlignment="1">
      <alignment vertical="center" wrapText="1" shrinkToFit="1"/>
    </xf>
    <xf numFmtId="4" fontId="16" fillId="0" borderId="1" xfId="3" applyNumberFormat="1" applyFont="1" applyBorder="1" applyAlignment="1">
      <alignment horizontal="center"/>
    </xf>
    <xf numFmtId="166" fontId="16" fillId="0" borderId="1" xfId="3" applyNumberFormat="1" applyFont="1" applyBorder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14" fontId="9" fillId="3" borderId="10" xfId="0" applyNumberFormat="1" applyFont="1" applyFill="1" applyBorder="1" applyAlignment="1">
      <alignment horizontal="center" vertical="center" wrapText="1" shrinkToFit="1"/>
    </xf>
    <xf numFmtId="0" fontId="41" fillId="3" borderId="1" xfId="0" applyFont="1" applyFill="1" applyBorder="1" applyAlignment="1">
      <alignment vertical="center" wrapText="1" shrinkToFit="1"/>
    </xf>
    <xf numFmtId="0" fontId="38" fillId="3" borderId="1" xfId="0" applyFont="1" applyFill="1" applyBorder="1" applyAlignment="1">
      <alignment horizontal="center" vertical="center" wrapText="1" shrinkToFit="1"/>
    </xf>
    <xf numFmtId="4" fontId="7" fillId="7" borderId="1" xfId="0" applyNumberFormat="1" applyFont="1" applyFill="1" applyBorder="1" applyAlignment="1">
      <alignment vertical="top" wrapText="1"/>
    </xf>
    <xf numFmtId="4" fontId="7" fillId="7" borderId="1" xfId="0" applyNumberFormat="1" applyFont="1" applyFill="1" applyBorder="1" applyAlignment="1">
      <alignment horizontal="center" vertical="top"/>
    </xf>
    <xf numFmtId="0" fontId="42" fillId="7" borderId="1" xfId="0" applyFont="1" applyFill="1" applyBorder="1" applyAlignment="1">
      <alignment horizontal="left" vertical="center" wrapText="1"/>
    </xf>
    <xf numFmtId="1" fontId="42" fillId="7" borderId="1" xfId="0" applyNumberFormat="1" applyFont="1" applyFill="1" applyBorder="1" applyAlignment="1">
      <alignment horizontal="center" vertical="center" wrapText="1"/>
    </xf>
    <xf numFmtId="2" fontId="42" fillId="7" borderId="1" xfId="0" applyNumberFormat="1" applyFont="1" applyFill="1" applyBorder="1" applyAlignment="1">
      <alignment horizontal="center" vertical="center" wrapText="1"/>
    </xf>
    <xf numFmtId="43" fontId="42" fillId="7" borderId="1" xfId="3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2" fontId="42" fillId="0" borderId="1" xfId="0" applyNumberFormat="1" applyFont="1" applyFill="1" applyBorder="1" applyAlignment="1">
      <alignment horizontal="center" vertical="center" wrapText="1"/>
    </xf>
    <xf numFmtId="14" fontId="7" fillId="3" borderId="8" xfId="0" applyNumberFormat="1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left" vertical="center" wrapText="1" shrinkToFit="1"/>
    </xf>
    <xf numFmtId="0" fontId="9" fillId="3" borderId="7" xfId="0" applyFont="1" applyFill="1" applyBorder="1" applyAlignment="1">
      <alignment horizontal="left" vertical="center" wrapText="1" shrinkToFit="1"/>
    </xf>
    <xf numFmtId="0" fontId="9" fillId="3" borderId="11" xfId="0" applyFont="1" applyFill="1" applyBorder="1" applyAlignment="1">
      <alignment horizontal="center" vertical="center" wrapText="1" shrinkToFit="1"/>
    </xf>
    <xf numFmtId="14" fontId="9" fillId="3" borderId="11" xfId="0" applyNumberFormat="1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center" vertical="center" wrapText="1" shrinkToFit="1"/>
    </xf>
    <xf numFmtId="2" fontId="7" fillId="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 shrinkToFit="1"/>
    </xf>
    <xf numFmtId="0" fontId="5" fillId="13" borderId="1" xfId="0" applyFont="1" applyFill="1" applyBorder="1" applyAlignment="1">
      <alignment horizontal="center" vertical="center" wrapText="1" shrinkToFit="1"/>
    </xf>
    <xf numFmtId="0" fontId="9" fillId="13" borderId="8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14" fontId="9" fillId="0" borderId="11" xfId="0" applyNumberFormat="1" applyFont="1" applyFill="1" applyBorder="1" applyAlignment="1">
      <alignment horizontal="center" vertical="center" wrapText="1" shrinkToFit="1"/>
    </xf>
    <xf numFmtId="0" fontId="9" fillId="13" borderId="2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43" fillId="7" borderId="1" xfId="0" applyFont="1" applyFill="1" applyBorder="1" applyAlignment="1">
      <alignment horizontal="center" vertical="center" wrapText="1" shrinkToFit="1"/>
    </xf>
    <xf numFmtId="4" fontId="8" fillId="3" borderId="1" xfId="3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4" fontId="7" fillId="0" borderId="1" xfId="3" applyNumberFormat="1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left" vertical="center" wrapText="1" shrinkToFit="1"/>
    </xf>
    <xf numFmtId="14" fontId="9" fillId="3" borderId="8" xfId="0" applyNumberFormat="1" applyFont="1" applyFill="1" applyBorder="1" applyAlignment="1">
      <alignment horizontal="center" vertical="center" wrapText="1" shrinkToFit="1"/>
    </xf>
    <xf numFmtId="164" fontId="7" fillId="0" borderId="1" xfId="3" applyFont="1" applyBorder="1" applyAlignment="1">
      <alignment horizontal="center" vertical="center"/>
    </xf>
    <xf numFmtId="0" fontId="6" fillId="5" borderId="1" xfId="0" applyFont="1" applyFill="1" applyBorder="1" applyAlignment="1">
      <alignment horizontal="justify" vertical="center" wrapText="1"/>
    </xf>
    <xf numFmtId="0" fontId="44" fillId="0" borderId="1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justify" vertical="center" wrapText="1"/>
    </xf>
    <xf numFmtId="14" fontId="9" fillId="3" borderId="4" xfId="0" applyNumberFormat="1" applyFont="1" applyFill="1" applyBorder="1" applyAlignment="1">
      <alignment vertical="center" wrapText="1" shrinkToFit="1"/>
    </xf>
    <xf numFmtId="0" fontId="8" fillId="8" borderId="12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0" fontId="7" fillId="7" borderId="1" xfId="0" applyFont="1" applyFill="1" applyBorder="1" applyAlignment="1">
      <alignment horizontal="justify" vertical="center" wrapText="1"/>
    </xf>
    <xf numFmtId="1" fontId="7" fillId="7" borderId="1" xfId="0" applyNumberFormat="1" applyFont="1" applyFill="1" applyBorder="1" applyAlignment="1">
      <alignment horizontal="center" vertical="center" wrapText="1" shrinkToFit="1"/>
    </xf>
    <xf numFmtId="0" fontId="7" fillId="7" borderId="2" xfId="0" applyFont="1" applyFill="1" applyBorder="1" applyAlignment="1">
      <alignment horizontal="center" vertical="center" wrapText="1" shrinkToFit="1"/>
    </xf>
    <xf numFmtId="0" fontId="7" fillId="7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6" fillId="0" borderId="1" xfId="3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left" vertical="center" wrapText="1"/>
    </xf>
    <xf numFmtId="164" fontId="11" fillId="0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vertical="justify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 shrinkToFit="1"/>
    </xf>
    <xf numFmtId="14" fontId="7" fillId="3" borderId="2" xfId="0" applyNumberFormat="1" applyFont="1" applyFill="1" applyBorder="1" applyAlignment="1">
      <alignment horizontal="center" vertical="center" wrapText="1" shrinkToFit="1"/>
    </xf>
    <xf numFmtId="0" fontId="7" fillId="3" borderId="12" xfId="0" applyFont="1" applyFill="1" applyBorder="1" applyAlignment="1">
      <alignment horizontal="left" vertical="center" wrapText="1" shrinkToFit="1"/>
    </xf>
    <xf numFmtId="14" fontId="11" fillId="0" borderId="1" xfId="0" applyNumberFormat="1" applyFont="1" applyBorder="1" applyAlignment="1">
      <alignment vertical="top" wrapText="1"/>
    </xf>
    <xf numFmtId="14" fontId="11" fillId="3" borderId="1" xfId="0" applyNumberFormat="1" applyFont="1" applyFill="1" applyBorder="1" applyAlignment="1">
      <alignment vertical="top" wrapText="1"/>
    </xf>
    <xf numFmtId="0" fontId="19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14" fontId="11" fillId="0" borderId="2" xfId="0" applyNumberFormat="1" applyFont="1" applyBorder="1" applyAlignment="1">
      <alignment vertical="top" wrapText="1"/>
    </xf>
    <xf numFmtId="14" fontId="11" fillId="3" borderId="2" xfId="0" applyNumberFormat="1" applyFont="1" applyFill="1" applyBorder="1" applyAlignment="1">
      <alignment vertical="top" wrapText="1"/>
    </xf>
    <xf numFmtId="0" fontId="19" fillId="3" borderId="8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4" fillId="0" borderId="7" xfId="0" applyFont="1" applyFill="1" applyBorder="1" applyAlignment="1">
      <alignment horizontal="left" vertical="center" wrapText="1" shrinkToFit="1"/>
    </xf>
    <xf numFmtId="0" fontId="5" fillId="3" borderId="7" xfId="0" applyFont="1" applyFill="1" applyBorder="1" applyAlignment="1">
      <alignment horizontal="left" vertical="center" wrapText="1" shrinkToFit="1"/>
    </xf>
    <xf numFmtId="0" fontId="13" fillId="3" borderId="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7" fillId="13" borderId="8" xfId="0" applyFont="1" applyFill="1" applyBorder="1" applyAlignment="1">
      <alignment horizontal="center" vertical="center" wrapText="1" shrinkToFit="1"/>
    </xf>
    <xf numFmtId="0" fontId="9" fillId="3" borderId="1" xfId="0" applyNumberFormat="1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vertical="top" wrapText="1"/>
    </xf>
    <xf numFmtId="3" fontId="9" fillId="3" borderId="8" xfId="0" applyNumberFormat="1" applyFont="1" applyFill="1" applyBorder="1" applyAlignment="1">
      <alignment horizontal="center" vertical="center" wrapText="1" shrinkToFit="1"/>
    </xf>
    <xf numFmtId="164" fontId="11" fillId="3" borderId="8" xfId="3" applyFont="1" applyFill="1" applyBorder="1" applyAlignment="1">
      <alignment horizontal="center" vertical="center"/>
    </xf>
    <xf numFmtId="4" fontId="9" fillId="3" borderId="8" xfId="3" applyNumberFormat="1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justify" vertical="center" wrapText="1" shrinkToFit="1"/>
    </xf>
    <xf numFmtId="0" fontId="5" fillId="3" borderId="8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4" fontId="7" fillId="2" borderId="8" xfId="0" applyNumberFormat="1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14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11" fillId="2" borderId="0" xfId="0" applyFont="1" applyFill="1"/>
    <xf numFmtId="14" fontId="7" fillId="0" borderId="2" xfId="0" applyNumberFormat="1" applyFont="1" applyFill="1" applyBorder="1" applyAlignment="1">
      <alignment horizontal="center" vertical="center" wrapText="1" shrinkToFit="1"/>
    </xf>
    <xf numFmtId="0" fontId="13" fillId="13" borderId="1" xfId="0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14" fontId="7" fillId="3" borderId="1" xfId="0" applyNumberFormat="1" applyFont="1" applyFill="1" applyBorder="1" applyAlignment="1">
      <alignment horizontal="left" vertical="top" wrapText="1" shrinkToFit="1"/>
    </xf>
    <xf numFmtId="168" fontId="7" fillId="13" borderId="1" xfId="0" applyNumberFormat="1" applyFont="1" applyFill="1" applyBorder="1" applyAlignment="1">
      <alignment horizontal="center" vertical="center" wrapText="1" shrinkToFit="1"/>
    </xf>
    <xf numFmtId="0" fontId="5" fillId="13" borderId="9" xfId="0" applyFont="1" applyFill="1" applyBorder="1" applyAlignment="1">
      <alignment horizontal="center" vertical="center" wrapText="1" shrinkToFit="1"/>
    </xf>
    <xf numFmtId="0" fontId="9" fillId="13" borderId="11" xfId="0" applyFont="1" applyFill="1" applyBorder="1" applyAlignment="1">
      <alignment horizontal="center" vertical="center" wrapText="1" shrinkToFit="1"/>
    </xf>
    <xf numFmtId="0" fontId="9" fillId="13" borderId="7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14" fontId="13" fillId="0" borderId="1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horizontal="left" vertical="top" wrapText="1" shrinkToFit="1"/>
    </xf>
    <xf numFmtId="0" fontId="9" fillId="12" borderId="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left" vertical="center" wrapText="1" shrinkToFit="1"/>
    </xf>
    <xf numFmtId="4" fontId="9" fillId="0" borderId="9" xfId="0" applyNumberFormat="1" applyFont="1" applyFill="1" applyBorder="1" applyAlignment="1">
      <alignment horizontal="center" vertical="center" wrapText="1" shrinkToFit="1"/>
    </xf>
    <xf numFmtId="164" fontId="9" fillId="0" borderId="8" xfId="3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14" fontId="13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14" fontId="7" fillId="0" borderId="8" xfId="0" applyNumberFormat="1" applyFont="1" applyFill="1" applyBorder="1" applyAlignment="1">
      <alignment horizontal="left" vertical="top" wrapText="1" shrinkToFit="1"/>
    </xf>
    <xf numFmtId="14" fontId="7" fillId="0" borderId="9" xfId="0" applyNumberFormat="1" applyFont="1" applyFill="1" applyBorder="1" applyAlignment="1">
      <alignment horizontal="center" vertical="center" wrapText="1" shrinkToFit="1"/>
    </xf>
    <xf numFmtId="0" fontId="9" fillId="13" borderId="1" xfId="0" applyNumberFormat="1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4" fontId="7" fillId="2" borderId="9" xfId="0" applyNumberFormat="1" applyFont="1" applyFill="1" applyBorder="1" applyAlignment="1">
      <alignment horizontal="center" vertical="center" wrapText="1" shrinkToFit="1"/>
    </xf>
    <xf numFmtId="14" fontId="7" fillId="0" borderId="5" xfId="0" applyNumberFormat="1" applyFont="1" applyFill="1" applyBorder="1" applyAlignment="1">
      <alignment horizontal="center" vertical="center" wrapText="1" shrinkToFit="1"/>
    </xf>
    <xf numFmtId="14" fontId="7" fillId="0" borderId="15" xfId="0" applyNumberFormat="1" applyFont="1" applyFill="1" applyBorder="1" applyAlignment="1">
      <alignment horizontal="center" vertical="center" wrapText="1" shrinkToFit="1"/>
    </xf>
    <xf numFmtId="4" fontId="7" fillId="13" borderId="8" xfId="0" applyNumberFormat="1" applyFont="1" applyFill="1" applyBorder="1" applyAlignment="1">
      <alignment horizontal="center" vertical="center" wrapText="1" shrinkToFit="1"/>
    </xf>
    <xf numFmtId="14" fontId="7" fillId="13" borderId="8" xfId="0" applyNumberFormat="1" applyFont="1" applyFill="1" applyBorder="1" applyAlignment="1">
      <alignment horizontal="center" vertical="center" wrapText="1" shrinkToFit="1"/>
    </xf>
    <xf numFmtId="0" fontId="5" fillId="13" borderId="8" xfId="0" applyFont="1" applyFill="1" applyBorder="1" applyAlignment="1">
      <alignment horizontal="center" vertical="center" wrapText="1" shrinkToFit="1"/>
    </xf>
    <xf numFmtId="14" fontId="9" fillId="3" borderId="7" xfId="0" applyNumberFormat="1" applyFont="1" applyFill="1" applyBorder="1" applyAlignment="1">
      <alignment horizontal="center" vertical="center" wrapText="1" shrinkToFit="1"/>
    </xf>
    <xf numFmtId="164" fontId="9" fillId="0" borderId="7" xfId="3" applyFont="1" applyFill="1" applyBorder="1" applyAlignment="1">
      <alignment horizontal="center" vertical="center" wrapText="1" shrinkToFit="1"/>
    </xf>
    <xf numFmtId="14" fontId="9" fillId="0" borderId="4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0" fontId="9" fillId="3" borderId="5" xfId="0" applyFont="1" applyFill="1" applyBorder="1" applyAlignment="1">
      <alignment horizontal="center" vertical="center" wrapText="1" shrinkToFit="1"/>
    </xf>
    <xf numFmtId="164" fontId="9" fillId="3" borderId="7" xfId="3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3" borderId="6" xfId="0" applyFont="1" applyFill="1" applyBorder="1" applyAlignment="1">
      <alignment horizontal="center" vertical="center" wrapText="1" shrinkToFit="1"/>
    </xf>
    <xf numFmtId="164" fontId="9" fillId="3" borderId="13" xfId="3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left" vertical="center" wrapText="1" shrinkToFit="1"/>
    </xf>
    <xf numFmtId="49" fontId="9" fillId="0" borderId="8" xfId="0" applyNumberFormat="1" applyFont="1" applyFill="1" applyBorder="1" applyAlignment="1">
      <alignment horizontal="left" vertical="center" wrapText="1" shrinkToFit="1"/>
    </xf>
    <xf numFmtId="0" fontId="25" fillId="0" borderId="0" xfId="0" applyFont="1" applyAlignment="1">
      <alignment wrapText="1"/>
    </xf>
    <xf numFmtId="14" fontId="7" fillId="3" borderId="8" xfId="0" applyNumberFormat="1" applyFont="1" applyFill="1" applyBorder="1" applyAlignment="1">
      <alignment horizontal="left" vertical="top" wrapText="1" shrinkToFit="1"/>
    </xf>
    <xf numFmtId="0" fontId="7" fillId="13" borderId="2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left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2" fontId="9" fillId="0" borderId="1" xfId="0" applyNumberFormat="1" applyFont="1" applyFill="1" applyBorder="1" applyAlignment="1">
      <alignment horizontal="right" vertical="center" wrapText="1" shrinkToFit="1"/>
    </xf>
    <xf numFmtId="2" fontId="9" fillId="0" borderId="1" xfId="3" applyNumberFormat="1" applyFont="1" applyFill="1" applyBorder="1" applyAlignment="1">
      <alignment horizontal="center" vertical="center" wrapText="1" shrinkToFit="1"/>
    </xf>
    <xf numFmtId="14" fontId="7" fillId="3" borderId="7" xfId="0" applyNumberFormat="1" applyFont="1" applyFill="1" applyBorder="1" applyAlignment="1">
      <alignment horizontal="center" vertical="center" wrapText="1" shrinkToFit="1"/>
    </xf>
    <xf numFmtId="49" fontId="9" fillId="3" borderId="1" xfId="0" applyNumberFormat="1" applyFont="1" applyFill="1" applyBorder="1" applyAlignment="1">
      <alignment horizontal="right" vertical="center" wrapText="1" shrinkToFit="1"/>
    </xf>
    <xf numFmtId="167" fontId="9" fillId="0" borderId="1" xfId="3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49" fontId="9" fillId="3" borderId="1" xfId="0" applyNumberFormat="1" applyFont="1" applyFill="1" applyBorder="1" applyAlignment="1">
      <alignment horizontal="left" vertical="center" wrapText="1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49" fontId="8" fillId="4" borderId="4" xfId="0" applyNumberFormat="1" applyFont="1" applyFill="1" applyBorder="1" applyAlignment="1">
      <alignment horizontal="right" vertical="center" wrapText="1" shrinkToFit="1"/>
    </xf>
    <xf numFmtId="49" fontId="8" fillId="4" borderId="5" xfId="0" applyNumberFormat="1" applyFont="1" applyFill="1" applyBorder="1" applyAlignment="1">
      <alignment horizontal="left" vertical="center" wrapText="1" shrinkToFit="1"/>
    </xf>
    <xf numFmtId="49" fontId="9" fillId="4" borderId="5" xfId="0" applyNumberFormat="1" applyFont="1" applyFill="1" applyBorder="1" applyAlignment="1">
      <alignment horizontal="left"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4" fontId="8" fillId="0" borderId="0" xfId="3" applyFont="1" applyFill="1" applyBorder="1" applyAlignment="1">
      <alignment horizontal="center" vertical="center" wrapText="1" shrinkToFit="1"/>
    </xf>
    <xf numFmtId="0" fontId="7" fillId="10" borderId="1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164" fontId="11" fillId="0" borderId="1" xfId="3" applyFont="1" applyBorder="1" applyAlignment="1">
      <alignment horizontal="center" vertical="justify"/>
    </xf>
    <xf numFmtId="49" fontId="9" fillId="4" borderId="5" xfId="0" applyNumberFormat="1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vertical="top" wrapText="1"/>
    </xf>
    <xf numFmtId="164" fontId="11" fillId="0" borderId="7" xfId="3" applyFont="1" applyFill="1" applyBorder="1" applyAlignment="1">
      <alignment horizontal="center" vertical="center" wrapText="1"/>
    </xf>
    <xf numFmtId="4" fontId="9" fillId="0" borderId="7" xfId="3" applyNumberFormat="1" applyFont="1" applyFill="1" applyBorder="1" applyAlignment="1">
      <alignment horizontal="center" vertical="center" wrapText="1" shrinkToFit="1"/>
    </xf>
    <xf numFmtId="4" fontId="9" fillId="13" borderId="7" xfId="0" applyNumberFormat="1" applyFont="1" applyFill="1" applyBorder="1" applyAlignment="1">
      <alignment horizontal="center" vertical="center" wrapText="1" shrinkToFit="1"/>
    </xf>
    <xf numFmtId="14" fontId="9" fillId="13" borderId="7" xfId="0" applyNumberFormat="1" applyFont="1" applyFill="1" applyBorder="1" applyAlignment="1">
      <alignment horizontal="center" vertical="center" wrapText="1" shrinkToFit="1"/>
    </xf>
    <xf numFmtId="0" fontId="5" fillId="13" borderId="7" xfId="0" applyFont="1" applyFill="1" applyBorder="1" applyAlignment="1">
      <alignment horizontal="center" vertical="center" wrapText="1" shrinkToFit="1"/>
    </xf>
    <xf numFmtId="0" fontId="7" fillId="13" borderId="13" xfId="0" applyFont="1" applyFill="1" applyBorder="1" applyAlignment="1">
      <alignment horizontal="center" vertical="center" wrapText="1" shrinkToFit="1"/>
    </xf>
    <xf numFmtId="0" fontId="7" fillId="13" borderId="1" xfId="0" applyNumberFormat="1" applyFont="1" applyFill="1" applyBorder="1" applyAlignment="1">
      <alignment vertical="top" wrapText="1"/>
    </xf>
    <xf numFmtId="14" fontId="7" fillId="13" borderId="1" xfId="0" applyNumberFormat="1" applyFont="1" applyFill="1" applyBorder="1" applyAlignment="1">
      <alignment vertical="top" wrapText="1"/>
    </xf>
    <xf numFmtId="4" fontId="7" fillId="13" borderId="1" xfId="0" applyNumberFormat="1" applyFont="1" applyFill="1" applyBorder="1" applyAlignment="1">
      <alignment vertical="top" wrapText="1"/>
    </xf>
    <xf numFmtId="0" fontId="5" fillId="13" borderId="1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14" fontId="7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left" vertical="top" wrapText="1" shrinkToFit="1"/>
    </xf>
    <xf numFmtId="14" fontId="11" fillId="13" borderId="1" xfId="0" applyNumberFormat="1" applyFont="1" applyFill="1" applyBorder="1" applyAlignment="1">
      <alignment wrapText="1"/>
    </xf>
    <xf numFmtId="14" fontId="9" fillId="0" borderId="4" xfId="0" applyNumberFormat="1" applyFont="1" applyFill="1" applyBorder="1" applyAlignment="1">
      <alignment vertical="center" wrapText="1" shrinkToFit="1"/>
    </xf>
    <xf numFmtId="0" fontId="9" fillId="13" borderId="13" xfId="0" applyFont="1" applyFill="1" applyBorder="1" applyAlignment="1">
      <alignment horizontal="center" vertical="center" wrapText="1" shrinkToFit="1"/>
    </xf>
    <xf numFmtId="0" fontId="9" fillId="13" borderId="5" xfId="0" applyFont="1" applyFill="1" applyBorder="1" applyAlignment="1">
      <alignment horizontal="center" vertical="center" wrapText="1" shrinkToFit="1"/>
    </xf>
    <xf numFmtId="0" fontId="9" fillId="13" borderId="4" xfId="0" applyFont="1" applyFill="1" applyBorder="1" applyAlignment="1">
      <alignment horizontal="center" vertical="center" wrapText="1" shrinkToFit="1"/>
    </xf>
    <xf numFmtId="0" fontId="9" fillId="15" borderId="1" xfId="0" applyFont="1" applyFill="1" applyBorder="1" applyAlignment="1">
      <alignment horizontal="center" vertical="center" wrapText="1" shrinkToFit="1"/>
    </xf>
    <xf numFmtId="0" fontId="7" fillId="15" borderId="1" xfId="0" applyFont="1" applyFill="1" applyBorder="1" applyAlignment="1">
      <alignment horizontal="left" vertical="top" wrapText="1" shrinkToFit="1"/>
    </xf>
    <xf numFmtId="49" fontId="9" fillId="0" borderId="8" xfId="0" applyNumberFormat="1" applyFont="1" applyFill="1" applyBorder="1" applyAlignment="1">
      <alignment horizontal="right" vertical="center" wrapText="1" shrinkToFit="1"/>
    </xf>
    <xf numFmtId="0" fontId="6" fillId="0" borderId="0" xfId="0" applyFont="1" applyFill="1" applyBorder="1" applyAlignment="1">
      <alignment horizontal="right" vertical="center" wrapText="1" shrinkToFit="1"/>
    </xf>
    <xf numFmtId="49" fontId="7" fillId="3" borderId="1" xfId="0" applyNumberFormat="1" applyFont="1" applyFill="1" applyBorder="1" applyAlignment="1">
      <alignment horizontal="right" vertical="center" wrapText="1" shrinkToFit="1"/>
    </xf>
    <xf numFmtId="49" fontId="9" fillId="7" borderId="1" xfId="0" applyNumberFormat="1" applyFont="1" applyFill="1" applyBorder="1" applyAlignment="1">
      <alignment horizontal="right" vertical="center" wrapText="1" shrinkToFit="1"/>
    </xf>
    <xf numFmtId="49" fontId="7" fillId="0" borderId="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right" vertical="center"/>
    </xf>
    <xf numFmtId="49" fontId="7" fillId="7" borderId="1" xfId="0" applyNumberFormat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>
      <alignment horizontal="right" vertical="center" wrapText="1" shrinkToFit="1"/>
    </xf>
    <xf numFmtId="49" fontId="9" fillId="3" borderId="8" xfId="0" applyNumberFormat="1" applyFont="1" applyFill="1" applyBorder="1" applyAlignment="1">
      <alignment horizontal="right" vertical="center" wrapText="1" shrinkToFit="1"/>
    </xf>
    <xf numFmtId="49" fontId="9" fillId="3" borderId="7" xfId="0" applyNumberFormat="1" applyFont="1" applyFill="1" applyBorder="1" applyAlignment="1">
      <alignment horizontal="right" vertical="center" wrapText="1" shrinkToFit="1"/>
    </xf>
    <xf numFmtId="49" fontId="9" fillId="0" borderId="0" xfId="0" applyNumberFormat="1" applyFont="1" applyFill="1" applyBorder="1" applyAlignment="1">
      <alignment horizontal="right" vertical="center" wrapText="1" shrinkToFit="1"/>
    </xf>
    <xf numFmtId="49" fontId="13" fillId="4" borderId="3" xfId="0" applyNumberFormat="1" applyFont="1" applyFill="1" applyBorder="1" applyAlignment="1">
      <alignment horizontal="right" vertical="center" wrapText="1" shrinkToFit="1"/>
    </xf>
    <xf numFmtId="0" fontId="9" fillId="2" borderId="1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center" vertical="center" wrapText="1" shrinkToFit="1"/>
    </xf>
    <xf numFmtId="0" fontId="9" fillId="9" borderId="0" xfId="0" applyFont="1" applyFill="1" applyBorder="1" applyAlignment="1">
      <alignment horizontal="center" vertical="center" wrapText="1" shrinkToFit="1"/>
    </xf>
    <xf numFmtId="0" fontId="9" fillId="9" borderId="1" xfId="0" applyFont="1" applyFill="1" applyBorder="1" applyAlignment="1">
      <alignment horizontal="center" vertical="center" wrapText="1" shrinkToFit="1"/>
    </xf>
    <xf numFmtId="0" fontId="9" fillId="13" borderId="9" xfId="0" applyFont="1" applyFill="1" applyBorder="1" applyAlignment="1">
      <alignment horizontal="center" vertical="center" wrapText="1" shrinkToFit="1"/>
    </xf>
    <xf numFmtId="0" fontId="7" fillId="13" borderId="7" xfId="0" applyFont="1" applyFill="1" applyBorder="1" applyAlignment="1">
      <alignment vertical="top" wrapText="1"/>
    </xf>
    <xf numFmtId="0" fontId="7" fillId="13" borderId="11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left" vertical="top" wrapText="1"/>
    </xf>
    <xf numFmtId="3" fontId="9" fillId="2" borderId="5" xfId="0" applyNumberFormat="1" applyFont="1" applyFill="1" applyBorder="1" applyAlignment="1">
      <alignment horizontal="center" wrapText="1"/>
    </xf>
    <xf numFmtId="4" fontId="9" fillId="2" borderId="5" xfId="0" applyNumberFormat="1" applyFont="1" applyFill="1" applyBorder="1" applyAlignment="1">
      <alignment horizontal="right" wrapText="1"/>
    </xf>
    <xf numFmtId="4" fontId="7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wrapText="1"/>
    </xf>
    <xf numFmtId="4" fontId="5" fillId="0" borderId="1" xfId="3" applyNumberFormat="1" applyFont="1" applyFill="1" applyBorder="1" applyAlignment="1">
      <alignment horizontal="center" vertical="center" wrapText="1" shrinkToFit="1"/>
    </xf>
    <xf numFmtId="49" fontId="9" fillId="3" borderId="4" xfId="0" applyNumberFormat="1" applyFont="1" applyFill="1" applyBorder="1" applyAlignment="1">
      <alignment horizontal="right" vertical="center" wrapText="1" shrinkToFi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left" vertical="top" wrapText="1" shrinkToFit="1"/>
    </xf>
    <xf numFmtId="0" fontId="8" fillId="16" borderId="8" xfId="0" applyFont="1" applyFill="1" applyBorder="1" applyAlignment="1">
      <alignment horizontal="center" vertical="center" wrapText="1" shrinkToFit="1"/>
    </xf>
    <xf numFmtId="0" fontId="8" fillId="16" borderId="1" xfId="0" applyFont="1" applyFill="1" applyBorder="1" applyAlignment="1">
      <alignment horizontal="center" vertical="center" wrapText="1" shrinkToFit="1"/>
    </xf>
    <xf numFmtId="14" fontId="9" fillId="14" borderId="4" xfId="0" applyNumberFormat="1" applyFont="1" applyFill="1" applyBorder="1" applyAlignment="1">
      <alignment vertical="center" wrapText="1" shrinkToFit="1"/>
    </xf>
    <xf numFmtId="0" fontId="6" fillId="16" borderId="1" xfId="0" applyFont="1" applyFill="1" applyBorder="1" applyAlignment="1">
      <alignment horizontal="center" vertical="center" wrapText="1" shrinkToFit="1"/>
    </xf>
    <xf numFmtId="14" fontId="7" fillId="3" borderId="13" xfId="0" applyNumberFormat="1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top" wrapText="1"/>
    </xf>
    <xf numFmtId="1" fontId="7" fillId="3" borderId="7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wrapText="1"/>
    </xf>
    <xf numFmtId="0" fontId="21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left" vertical="center" wrapText="1" shrinkToFit="1"/>
    </xf>
    <xf numFmtId="0" fontId="48" fillId="0" borderId="1" xfId="0" applyFont="1" applyFill="1" applyBorder="1"/>
    <xf numFmtId="0" fontId="27" fillId="0" borderId="0" xfId="0" applyFont="1" applyFill="1" applyBorder="1" applyAlignment="1">
      <alignment horizontal="center" vertical="center" wrapText="1" shrinkToFit="1"/>
    </xf>
    <xf numFmtId="14" fontId="27" fillId="0" borderId="0" xfId="0" applyNumberFormat="1" applyFont="1" applyFill="1" applyBorder="1" applyAlignment="1">
      <alignment horizontal="center" vertical="center" wrapText="1" shrinkToFit="1"/>
    </xf>
    <xf numFmtId="0" fontId="27" fillId="0" borderId="6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center" wrapText="1" shrinkToFit="1"/>
    </xf>
    <xf numFmtId="0" fontId="28" fillId="0" borderId="7" xfId="0" applyFont="1" applyFill="1" applyBorder="1" applyAlignment="1">
      <alignment horizontal="center" vertical="center" wrapText="1" shrinkToFit="1"/>
    </xf>
    <xf numFmtId="0" fontId="28" fillId="0" borderId="4" xfId="0" applyFont="1" applyFill="1" applyBorder="1" applyAlignment="1">
      <alignment horizontal="center" vertical="center" wrapText="1" shrinkToFit="1"/>
    </xf>
    <xf numFmtId="0" fontId="28" fillId="0" borderId="5" xfId="0" applyFont="1" applyFill="1" applyBorder="1" applyAlignment="1">
      <alignment horizontal="center" vertical="center" wrapText="1" shrinkToFit="1"/>
    </xf>
    <xf numFmtId="0" fontId="28" fillId="0" borderId="2" xfId="0" applyFont="1" applyFill="1" applyBorder="1" applyAlignment="1">
      <alignment horizontal="center" vertical="center" wrapText="1" shrinkToFit="1"/>
    </xf>
    <xf numFmtId="0" fontId="28" fillId="0" borderId="1" xfId="0" applyFont="1" applyFill="1" applyBorder="1" applyAlignment="1">
      <alignment horizontal="center" vertical="center" wrapText="1" shrinkToFit="1"/>
    </xf>
    <xf numFmtId="0" fontId="28" fillId="3" borderId="0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 wrapText="1" shrinkToFit="1"/>
    </xf>
    <xf numFmtId="49" fontId="29" fillId="10" borderId="7" xfId="0" applyNumberFormat="1" applyFont="1" applyFill="1" applyBorder="1" applyAlignment="1">
      <alignment horizontal="center" vertical="center" wrapText="1" shrinkToFit="1"/>
    </xf>
    <xf numFmtId="0" fontId="29" fillId="10" borderId="7" xfId="0" applyFont="1" applyFill="1" applyBorder="1" applyAlignment="1">
      <alignment horizontal="center" vertical="center" wrapText="1" shrinkToFit="1"/>
    </xf>
    <xf numFmtId="3" fontId="30" fillId="10" borderId="7" xfId="0" applyNumberFormat="1" applyFont="1" applyFill="1" applyBorder="1" applyAlignment="1">
      <alignment horizontal="center" vertical="center" wrapText="1" shrinkToFit="1"/>
    </xf>
    <xf numFmtId="164" fontId="29" fillId="10" borderId="1" xfId="3" applyFont="1" applyFill="1" applyBorder="1" applyAlignment="1">
      <alignment horizontal="center" vertical="center" wrapText="1" shrinkToFit="1"/>
    </xf>
    <xf numFmtId="164" fontId="29" fillId="10" borderId="7" xfId="3" applyFont="1" applyFill="1" applyBorder="1" applyAlignment="1">
      <alignment horizontal="center" vertical="center" wrapText="1" shrinkToFit="1"/>
    </xf>
    <xf numFmtId="2" fontId="29" fillId="10" borderId="7" xfId="0" applyNumberFormat="1" applyFont="1" applyFill="1" applyBorder="1" applyAlignment="1">
      <alignment horizontal="center" vertical="center" wrapText="1" shrinkToFit="1"/>
    </xf>
    <xf numFmtId="14" fontId="27" fillId="10" borderId="7" xfId="0" applyNumberFormat="1" applyFont="1" applyFill="1" applyBorder="1" applyAlignment="1">
      <alignment horizontal="center" vertical="center" wrapText="1"/>
    </xf>
    <xf numFmtId="0" fontId="27" fillId="10" borderId="7" xfId="0" applyFont="1" applyFill="1" applyBorder="1" applyAlignment="1">
      <alignment horizontal="center" vertical="center" wrapText="1"/>
    </xf>
    <xf numFmtId="4" fontId="27" fillId="10" borderId="1" xfId="0" applyNumberFormat="1" applyFont="1" applyFill="1" applyBorder="1" applyAlignment="1">
      <alignment horizontal="center" vertical="center" wrapText="1"/>
    </xf>
    <xf numFmtId="0" fontId="49" fillId="10" borderId="1" xfId="0" applyFont="1" applyFill="1" applyBorder="1"/>
    <xf numFmtId="0" fontId="27" fillId="10" borderId="1" xfId="0" applyFont="1" applyFill="1" applyBorder="1" applyAlignment="1">
      <alignment horizontal="center" vertical="center" wrapText="1"/>
    </xf>
    <xf numFmtId="0" fontId="49" fillId="10" borderId="0" xfId="0" applyFont="1" applyFill="1"/>
    <xf numFmtId="168" fontId="27" fillId="10" borderId="7" xfId="0" applyNumberFormat="1" applyFont="1" applyFill="1" applyBorder="1" applyAlignment="1">
      <alignment horizontal="center" vertical="center" wrapText="1"/>
    </xf>
    <xf numFmtId="168" fontId="27" fillId="10" borderId="12" xfId="0" applyNumberFormat="1" applyFont="1" applyFill="1" applyBorder="1" applyAlignment="1">
      <alignment horizontal="center" vertical="center" wrapText="1"/>
    </xf>
    <xf numFmtId="168" fontId="27" fillId="10" borderId="1" xfId="0" applyNumberFormat="1" applyFont="1" applyFill="1" applyBorder="1" applyAlignment="1">
      <alignment horizontal="center" vertical="center" wrapText="1"/>
    </xf>
    <xf numFmtId="168" fontId="27" fillId="1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 shrinkToFit="1"/>
    </xf>
    <xf numFmtId="0" fontId="29" fillId="10" borderId="13" xfId="0" applyFont="1" applyFill="1" applyBorder="1" applyAlignment="1">
      <alignment horizontal="center" vertical="center" wrapText="1" shrinkToFit="1"/>
    </xf>
    <xf numFmtId="4" fontId="27" fillId="10" borderId="13" xfId="0" applyNumberFormat="1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center" vertical="center" wrapText="1"/>
    </xf>
    <xf numFmtId="0" fontId="28" fillId="10" borderId="7" xfId="0" applyFont="1" applyFill="1" applyBorder="1" applyAlignment="1">
      <alignment horizontal="center" vertical="center" wrapText="1" shrinkToFit="1"/>
    </xf>
    <xf numFmtId="0" fontId="49" fillId="0" borderId="1" xfId="0" applyFont="1" applyFill="1" applyBorder="1"/>
    <xf numFmtId="0" fontId="29" fillId="0" borderId="1" xfId="0" applyFont="1" applyFill="1" applyBorder="1" applyAlignment="1">
      <alignment horizontal="center" vertical="center" wrapText="1" shrinkToFit="1"/>
    </xf>
    <xf numFmtId="164" fontId="29" fillId="0" borderId="1" xfId="3" applyFont="1" applyFill="1" applyBorder="1" applyAlignment="1">
      <alignment horizontal="center" vertical="center" wrapText="1" shrinkToFi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49" fillId="0" borderId="4" xfId="0" applyFont="1" applyFill="1" applyBorder="1"/>
    <xf numFmtId="0" fontId="49" fillId="0" borderId="2" xfId="0" applyFont="1" applyFill="1" applyBorder="1"/>
    <xf numFmtId="49" fontId="30" fillId="0" borderId="1" xfId="0" applyNumberFormat="1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left" vertical="center" wrapText="1" shrinkToFit="1"/>
    </xf>
    <xf numFmtId="3" fontId="30" fillId="0" borderId="1" xfId="0" applyNumberFormat="1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164" fontId="30" fillId="0" borderId="1" xfId="3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justify" vertical="center" wrapText="1" shrinkToFit="1"/>
    </xf>
    <xf numFmtId="14" fontId="30" fillId="0" borderId="1" xfId="0" applyNumberFormat="1" applyFont="1" applyFill="1" applyBorder="1" applyAlignment="1">
      <alignment horizontal="center" vertical="center" wrapText="1" shrinkToFit="1"/>
    </xf>
    <xf numFmtId="0" fontId="29" fillId="16" borderId="1" xfId="0" applyFont="1" applyFill="1" applyBorder="1" applyAlignment="1">
      <alignment horizontal="center" vertical="center" wrapText="1" shrinkToFit="1"/>
    </xf>
    <xf numFmtId="0" fontId="28" fillId="0" borderId="1" xfId="0" applyFont="1" applyFill="1" applyBorder="1" applyAlignment="1">
      <alignment horizontal="left" vertical="top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1" fillId="0" borderId="1" xfId="0" applyFont="1" applyFill="1" applyBorder="1" applyAlignment="1">
      <alignment horizontal="center" vertical="center" wrapText="1" shrinkToFit="1"/>
    </xf>
    <xf numFmtId="0" fontId="30" fillId="0" borderId="2" xfId="0" applyFont="1" applyFill="1" applyBorder="1" applyAlignment="1">
      <alignment horizontal="center" vertical="center" wrapText="1" shrinkToFit="1"/>
    </xf>
    <xf numFmtId="4" fontId="28" fillId="0" borderId="1" xfId="0" applyNumberFormat="1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14" xfId="0" applyFont="1" applyFill="1" applyBorder="1" applyAlignment="1">
      <alignment horizontal="center" vertical="center" wrapText="1" shrinkToFit="1"/>
    </xf>
    <xf numFmtId="0" fontId="30" fillId="3" borderId="1" xfId="0" applyFont="1" applyFill="1" applyBorder="1" applyAlignment="1">
      <alignment horizontal="center" vertical="center" wrapText="1" shrinkToFit="1"/>
    </xf>
    <xf numFmtId="164" fontId="30" fillId="3" borderId="1" xfId="3" applyFont="1" applyFill="1" applyBorder="1" applyAlignment="1">
      <alignment horizontal="center" vertical="center" wrapText="1" shrinkToFit="1"/>
    </xf>
    <xf numFmtId="4" fontId="30" fillId="3" borderId="1" xfId="0" applyNumberFormat="1" applyFont="1" applyFill="1" applyBorder="1" applyAlignment="1">
      <alignment horizontal="center" vertical="center" wrapText="1" shrinkToFit="1"/>
    </xf>
    <xf numFmtId="0" fontId="30" fillId="3" borderId="1" xfId="0" applyFont="1" applyFill="1" applyBorder="1" applyAlignment="1">
      <alignment horizontal="justify" vertical="center" wrapText="1" shrinkToFit="1"/>
    </xf>
    <xf numFmtId="0" fontId="30" fillId="3" borderId="1" xfId="0" applyFont="1" applyFill="1" applyBorder="1" applyAlignment="1">
      <alignment vertical="center" wrapText="1" shrinkToFit="1"/>
    </xf>
    <xf numFmtId="14" fontId="30" fillId="3" borderId="1" xfId="0" applyNumberFormat="1" applyFont="1" applyFill="1" applyBorder="1" applyAlignment="1">
      <alignment vertical="center" wrapText="1" shrinkToFit="1"/>
    </xf>
    <xf numFmtId="0" fontId="29" fillId="3" borderId="1" xfId="0" applyFont="1" applyFill="1" applyBorder="1" applyAlignment="1">
      <alignment horizontal="center" vertical="center" wrapText="1" shrinkToFit="1"/>
    </xf>
    <xf numFmtId="0" fontId="30" fillId="3" borderId="2" xfId="0" applyFont="1" applyFill="1" applyBorder="1" applyAlignment="1">
      <alignment vertical="top" wrapText="1" shrinkToFit="1"/>
    </xf>
    <xf numFmtId="0" fontId="29" fillId="3" borderId="1" xfId="0" applyFont="1" applyFill="1" applyBorder="1" applyAlignment="1">
      <alignment vertical="center" wrapText="1" shrinkToFit="1"/>
    </xf>
    <xf numFmtId="0" fontId="30" fillId="3" borderId="4" xfId="0" applyFont="1" applyFill="1" applyBorder="1" applyAlignment="1">
      <alignment horizontal="center" vertical="center" wrapText="1" shrinkToFit="1"/>
    </xf>
    <xf numFmtId="0" fontId="30" fillId="3" borderId="2" xfId="0" applyFont="1" applyFill="1" applyBorder="1" applyAlignment="1">
      <alignment horizontal="center" vertical="center" wrapText="1" shrinkToFit="1"/>
    </xf>
    <xf numFmtId="49" fontId="30" fillId="0" borderId="0" xfId="0" applyNumberFormat="1" applyFont="1" applyFill="1" applyBorder="1" applyAlignment="1">
      <alignment horizontal="center" vertical="center" wrapText="1" shrinkToFit="1"/>
    </xf>
    <xf numFmtId="3" fontId="30" fillId="0" borderId="0" xfId="0" applyNumberFormat="1" applyFont="1" applyFill="1" applyBorder="1" applyAlignment="1">
      <alignment horizontal="center" vertical="center" wrapText="1" shrinkToFit="1"/>
    </xf>
    <xf numFmtId="164" fontId="30" fillId="0" borderId="0" xfId="3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justify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left" vertical="top" wrapText="1" shrinkToFit="1"/>
    </xf>
    <xf numFmtId="0" fontId="30" fillId="0" borderId="1" xfId="0" applyFont="1" applyFill="1" applyBorder="1" applyAlignment="1">
      <alignment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2" fillId="0" borderId="1" xfId="0" applyFont="1" applyBorder="1" applyAlignment="1">
      <alignment wrapText="1"/>
    </xf>
    <xf numFmtId="14" fontId="30" fillId="0" borderId="1" xfId="0" applyNumberFormat="1" applyFont="1" applyFill="1" applyBorder="1" applyAlignment="1">
      <alignment vertical="center" wrapText="1" shrinkToFit="1"/>
    </xf>
    <xf numFmtId="0" fontId="30" fillId="0" borderId="2" xfId="0" applyFont="1" applyFill="1" applyBorder="1" applyAlignment="1">
      <alignment vertical="top" wrapText="1" shrinkToFit="1"/>
    </xf>
    <xf numFmtId="0" fontId="29" fillId="0" borderId="1" xfId="0" applyFont="1" applyFill="1" applyBorder="1" applyAlignment="1">
      <alignment vertical="center" wrapText="1" shrinkToFit="1"/>
    </xf>
    <xf numFmtId="4" fontId="30" fillId="0" borderId="1" xfId="0" applyNumberFormat="1" applyFont="1" applyFill="1" applyBorder="1" applyAlignment="1">
      <alignment vertical="center" wrapText="1" shrinkToFit="1"/>
    </xf>
    <xf numFmtId="0" fontId="30" fillId="0" borderId="2" xfId="0" applyFont="1" applyFill="1" applyBorder="1" applyAlignment="1">
      <alignment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2" fillId="0" borderId="0" xfId="0" applyFont="1" applyBorder="1" applyAlignment="1">
      <alignment wrapText="1"/>
    </xf>
    <xf numFmtId="0" fontId="32" fillId="0" borderId="0" xfId="0" applyFont="1" applyAlignment="1">
      <alignment wrapText="1"/>
    </xf>
    <xf numFmtId="0" fontId="30" fillId="0" borderId="0" xfId="0" applyFont="1" applyFill="1" applyBorder="1" applyAlignment="1">
      <alignment horizontal="left" vertical="center" wrapText="1" shrinkToFit="1"/>
    </xf>
    <xf numFmtId="0" fontId="9" fillId="13" borderId="0" xfId="0" applyFont="1" applyFill="1" applyBorder="1" applyAlignment="1">
      <alignment horizontal="center" vertical="center" wrapText="1" shrinkToFit="1"/>
    </xf>
    <xf numFmtId="14" fontId="9" fillId="3" borderId="10" xfId="0" applyNumberFormat="1" applyFont="1" applyFill="1" applyBorder="1" applyAlignment="1">
      <alignment vertical="center" wrapText="1" shrinkToFit="1"/>
    </xf>
    <xf numFmtId="0" fontId="11" fillId="3" borderId="1" xfId="0" applyFont="1" applyFill="1" applyBorder="1"/>
    <xf numFmtId="0" fontId="5" fillId="15" borderId="1" xfId="0" applyFont="1" applyFill="1" applyBorder="1" applyAlignment="1">
      <alignment horizontal="left" vertical="top" wrapText="1" shrinkToFit="1"/>
    </xf>
    <xf numFmtId="3" fontId="13" fillId="0" borderId="1" xfId="0" applyNumberFormat="1" applyFont="1" applyFill="1" applyBorder="1" applyAlignment="1">
      <alignment horizontal="center" vertical="center" wrapText="1" shrinkToFit="1"/>
    </xf>
    <xf numFmtId="0" fontId="8" fillId="8" borderId="8" xfId="0" applyFont="1" applyFill="1" applyBorder="1" applyAlignment="1">
      <alignment horizontal="center" vertical="center" wrapText="1" shrinkToFit="1"/>
    </xf>
    <xf numFmtId="0" fontId="8" fillId="8" borderId="7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 shrinkToFit="1"/>
    </xf>
    <xf numFmtId="164" fontId="13" fillId="7" borderId="1" xfId="3" applyFont="1" applyFill="1" applyBorder="1" applyAlignment="1">
      <alignment horizontal="center" vertical="center" wrapText="1" shrinkToFit="1"/>
    </xf>
    <xf numFmtId="164" fontId="13" fillId="3" borderId="1" xfId="3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left" vertical="top" wrapText="1" shrinkToFit="1"/>
    </xf>
    <xf numFmtId="0" fontId="9" fillId="3" borderId="8" xfId="0" applyFont="1" applyFill="1" applyBorder="1" applyAlignment="1">
      <alignment horizontal="left" vertical="top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justify"/>
    </xf>
    <xf numFmtId="0" fontId="7" fillId="13" borderId="8" xfId="0" applyFont="1" applyFill="1" applyBorder="1" applyAlignment="1">
      <alignment horizontal="center" vertical="top" wrapText="1" shrinkToFi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4" fontId="7" fillId="0" borderId="1" xfId="3" applyNumberFormat="1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 shrinkToFit="1"/>
    </xf>
    <xf numFmtId="4" fontId="13" fillId="3" borderId="1" xfId="3" applyNumberFormat="1" applyFont="1" applyFill="1" applyBorder="1" applyAlignment="1">
      <alignment horizontal="center" vertical="center" wrapText="1" shrinkToFit="1"/>
    </xf>
    <xf numFmtId="4" fontId="9" fillId="0" borderId="0" xfId="3" applyNumberFormat="1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left" vertical="top" wrapText="1" shrinkToFit="1"/>
    </xf>
    <xf numFmtId="49" fontId="9" fillId="3" borderId="7" xfId="0" applyNumberFormat="1" applyFont="1" applyFill="1" applyBorder="1" applyAlignment="1">
      <alignment horizontal="center" vertical="center" wrapText="1" shrinkToFit="1"/>
    </xf>
    <xf numFmtId="3" fontId="9" fillId="3" borderId="7" xfId="0" applyNumberFormat="1" applyFont="1" applyFill="1" applyBorder="1" applyAlignment="1">
      <alignment horizontal="center" vertical="center" wrapText="1" shrinkToFit="1"/>
    </xf>
    <xf numFmtId="49" fontId="7" fillId="3" borderId="7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top" wrapText="1" shrinkToFit="1"/>
    </xf>
    <xf numFmtId="49" fontId="9" fillId="3" borderId="13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top" wrapText="1"/>
    </xf>
    <xf numFmtId="0" fontId="8" fillId="17" borderId="1" xfId="0" applyFont="1" applyFill="1" applyBorder="1" applyAlignment="1">
      <alignment horizontal="center" vertical="center" wrapText="1" shrinkToFit="1"/>
    </xf>
    <xf numFmtId="1" fontId="13" fillId="0" borderId="1" xfId="0" applyNumberFormat="1" applyFont="1" applyFill="1" applyBorder="1" applyAlignment="1">
      <alignment horizontal="center" vertical="center" wrapText="1" shrinkToFit="1"/>
    </xf>
    <xf numFmtId="164" fontId="13" fillId="0" borderId="1" xfId="3" applyFont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left" vertical="center" wrapText="1"/>
    </xf>
    <xf numFmtId="49" fontId="7" fillId="7" borderId="8" xfId="0" applyNumberFormat="1" applyFont="1" applyFill="1" applyBorder="1" applyAlignment="1">
      <alignment horizontal="right" vertical="center"/>
    </xf>
    <xf numFmtId="164" fontId="7" fillId="3" borderId="1" xfId="3" applyNumberFormat="1" applyFont="1" applyFill="1" applyBorder="1" applyAlignment="1">
      <alignment horizontal="center" vertical="center" wrapText="1" shrinkToFit="1"/>
    </xf>
    <xf numFmtId="0" fontId="7" fillId="5" borderId="2" xfId="0" applyFont="1" applyFill="1" applyBorder="1" applyAlignment="1">
      <alignment horizontal="left" vertical="center" wrapText="1"/>
    </xf>
    <xf numFmtId="49" fontId="7" fillId="5" borderId="8" xfId="0" applyNumberFormat="1" applyFont="1" applyFill="1" applyBorder="1" applyAlignment="1">
      <alignment horizontal="right" vertical="center"/>
    </xf>
    <xf numFmtId="49" fontId="7" fillId="3" borderId="13" xfId="0" applyNumberFormat="1" applyFont="1" applyFill="1" applyBorder="1" applyAlignment="1">
      <alignment horizontal="right" vertical="center"/>
    </xf>
    <xf numFmtId="0" fontId="13" fillId="5" borderId="1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 shrinkToFit="1"/>
    </xf>
    <xf numFmtId="0" fontId="9" fillId="13" borderId="1" xfId="0" applyFont="1" applyFill="1" applyBorder="1" applyAlignment="1">
      <alignment horizontal="left" vertical="center" wrapText="1" shrinkToFit="1"/>
    </xf>
    <xf numFmtId="0" fontId="11" fillId="13" borderId="1" xfId="0" applyFont="1" applyFill="1" applyBorder="1"/>
    <xf numFmtId="14" fontId="9" fillId="0" borderId="5" xfId="0" applyNumberFormat="1" applyFont="1" applyFill="1" applyBorder="1" applyAlignment="1">
      <alignment horizontal="center" vertical="center" wrapText="1" shrinkToFit="1"/>
    </xf>
    <xf numFmtId="49" fontId="6" fillId="5" borderId="1" xfId="0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9" fillId="14" borderId="1" xfId="0" applyFont="1" applyFill="1" applyBorder="1" applyAlignment="1">
      <alignment horizontal="center" vertical="center" wrapText="1" shrinkToFit="1"/>
    </xf>
    <xf numFmtId="14" fontId="6" fillId="14" borderId="1" xfId="0" applyNumberFormat="1" applyFont="1" applyFill="1" applyBorder="1" applyAlignment="1">
      <alignment horizontal="center" vertical="center" wrapText="1" shrinkToFit="1"/>
    </xf>
    <xf numFmtId="14" fontId="7" fillId="0" borderId="8" xfId="0" applyNumberFormat="1" applyFont="1" applyBorder="1" applyAlignment="1">
      <alignment horizontal="center" vertical="center" wrapText="1" shrinkToFit="1"/>
    </xf>
    <xf numFmtId="0" fontId="7" fillId="13" borderId="1" xfId="0" applyNumberFormat="1" applyFont="1" applyFill="1" applyBorder="1" applyAlignment="1">
      <alignment horizontal="center" vertical="center" wrapText="1" shrinkToFit="1"/>
    </xf>
    <xf numFmtId="49" fontId="9" fillId="13" borderId="1" xfId="0" applyNumberFormat="1" applyFont="1" applyFill="1" applyBorder="1" applyAlignment="1">
      <alignment horizontal="right" vertical="center" wrapText="1" shrinkToFit="1"/>
    </xf>
    <xf numFmtId="0" fontId="11" fillId="13" borderId="1" xfId="0" applyFont="1" applyFill="1" applyBorder="1" applyAlignment="1">
      <alignment horizontal="left" vertical="center" wrapText="1"/>
    </xf>
    <xf numFmtId="3" fontId="9" fillId="13" borderId="1" xfId="0" applyNumberFormat="1" applyFont="1" applyFill="1" applyBorder="1" applyAlignment="1">
      <alignment horizontal="center" vertical="center" wrapText="1" shrinkToFit="1"/>
    </xf>
    <xf numFmtId="0" fontId="9" fillId="13" borderId="1" xfId="0" applyNumberFormat="1" applyFont="1" applyFill="1" applyBorder="1" applyAlignment="1">
      <alignment horizontal="center" vertical="center" wrapText="1"/>
    </xf>
    <xf numFmtId="164" fontId="11" fillId="13" borderId="1" xfId="3" applyFont="1" applyFill="1" applyBorder="1" applyAlignment="1">
      <alignment horizontal="center" vertical="center" wrapText="1"/>
    </xf>
    <xf numFmtId="4" fontId="9" fillId="13" borderId="1" xfId="3" applyNumberFormat="1" applyFont="1" applyFill="1" applyBorder="1" applyAlignment="1">
      <alignment horizontal="center" vertical="center" wrapText="1" shrinkToFit="1"/>
    </xf>
    <xf numFmtId="0" fontId="8" fillId="13" borderId="7" xfId="0" applyFont="1" applyFill="1" applyBorder="1" applyAlignment="1">
      <alignment horizontal="center" vertical="center" wrapText="1" shrinkToFit="1"/>
    </xf>
    <xf numFmtId="0" fontId="19" fillId="3" borderId="1" xfId="0" applyFont="1" applyFill="1" applyBorder="1" applyAlignment="1">
      <alignment horizontal="center" vertical="center" wrapText="1"/>
    </xf>
    <xf numFmtId="164" fontId="13" fillId="0" borderId="1" xfId="3" applyFont="1" applyFill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 wrapText="1" shrinkToFit="1"/>
    </xf>
    <xf numFmtId="14" fontId="9" fillId="7" borderId="1" xfId="0" applyNumberFormat="1" applyFont="1" applyFill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left" vertical="top" wrapText="1" shrinkToFit="1"/>
    </xf>
    <xf numFmtId="164" fontId="13" fillId="3" borderId="1" xfId="3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 shrinkToFit="1"/>
    </xf>
    <xf numFmtId="0" fontId="6" fillId="8" borderId="8" xfId="0" applyFont="1" applyFill="1" applyBorder="1" applyAlignment="1">
      <alignment horizontal="center" vertical="center" wrapText="1" shrinkToFit="1"/>
    </xf>
    <xf numFmtId="4" fontId="13" fillId="3" borderId="8" xfId="0" applyNumberFormat="1" applyFont="1" applyFill="1" applyBorder="1" applyAlignment="1">
      <alignment vertical="center" wrapText="1"/>
    </xf>
    <xf numFmtId="0" fontId="7" fillId="18" borderId="7" xfId="0" applyFont="1" applyFill="1" applyBorder="1" applyAlignment="1">
      <alignment vertical="top" wrapText="1"/>
    </xf>
    <xf numFmtId="0" fontId="9" fillId="18" borderId="8" xfId="0" applyFont="1" applyFill="1" applyBorder="1" applyAlignment="1">
      <alignment horizontal="center" vertical="center" wrapText="1" shrinkToFit="1"/>
    </xf>
    <xf numFmtId="14" fontId="9" fillId="7" borderId="8" xfId="0" applyNumberFormat="1" applyFont="1" applyFill="1" applyBorder="1" applyAlignment="1">
      <alignment vertical="center" wrapText="1" shrinkToFit="1"/>
    </xf>
    <xf numFmtId="0" fontId="8" fillId="8" borderId="11" xfId="0" applyFont="1" applyFill="1" applyBorder="1" applyAlignment="1">
      <alignment horizontal="center" vertical="center" wrapText="1" shrinkToFit="1"/>
    </xf>
    <xf numFmtId="1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left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4" fontId="13" fillId="0" borderId="8" xfId="0" applyNumberFormat="1" applyFont="1" applyFill="1" applyBorder="1" applyAlignment="1">
      <alignment horizontal="center" vertical="center" wrapText="1" shrinkToFit="1"/>
    </xf>
    <xf numFmtId="0" fontId="7" fillId="11" borderId="1" xfId="0" applyFont="1" applyFill="1" applyBorder="1" applyAlignment="1">
      <alignment vertical="top" wrapText="1"/>
    </xf>
    <xf numFmtId="0" fontId="9" fillId="11" borderId="8" xfId="0" applyFont="1" applyFill="1" applyBorder="1" applyAlignment="1">
      <alignment horizontal="center" vertical="center" wrapText="1" shrinkToFit="1"/>
    </xf>
    <xf numFmtId="14" fontId="7" fillId="7" borderId="4" xfId="0" applyNumberFormat="1" applyFont="1" applyFill="1" applyBorder="1" applyAlignment="1">
      <alignment horizontal="center" vertical="center" wrapText="1" shrinkToFit="1"/>
    </xf>
    <xf numFmtId="14" fontId="7" fillId="3" borderId="1" xfId="0" applyNumberFormat="1" applyFont="1" applyFill="1" applyBorder="1" applyAlignment="1">
      <alignment horizontal="center" vertical="center" wrapText="1" shrinkToFit="1"/>
    </xf>
    <xf numFmtId="14" fontId="7" fillId="3" borderId="4" xfId="0" applyNumberFormat="1" applyFont="1" applyFill="1" applyBorder="1" applyAlignment="1">
      <alignment horizontal="center" vertical="center" wrapText="1" shrinkToFit="1"/>
    </xf>
    <xf numFmtId="4" fontId="59" fillId="0" borderId="8" xfId="0" applyNumberFormat="1" applyFont="1" applyFill="1" applyBorder="1" applyAlignment="1">
      <alignment horizontal="center" vertical="center" wrapText="1" shrinkToFit="1"/>
    </xf>
    <xf numFmtId="14" fontId="57" fillId="3" borderId="8" xfId="0" applyNumberFormat="1" applyFont="1" applyFill="1" applyBorder="1" applyAlignment="1">
      <alignment vertical="center" wrapText="1" shrinkToFit="1"/>
    </xf>
    <xf numFmtId="0" fontId="60" fillId="8" borderId="1" xfId="0" applyFont="1" applyFill="1" applyBorder="1" applyAlignment="1">
      <alignment horizontal="center" vertical="center" wrapText="1" shrinkToFit="1"/>
    </xf>
    <xf numFmtId="0" fontId="58" fillId="0" borderId="8" xfId="0" applyFont="1" applyFill="1" applyBorder="1" applyAlignment="1">
      <alignment vertical="top" wrapText="1"/>
    </xf>
    <xf numFmtId="0" fontId="60" fillId="16" borderId="8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 wrapText="1" shrinkToFit="1"/>
    </xf>
    <xf numFmtId="14" fontId="57" fillId="0" borderId="1" xfId="0" applyNumberFormat="1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/>
    <xf numFmtId="164" fontId="6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13" borderId="8" xfId="0" applyFont="1" applyFill="1" applyBorder="1" applyAlignment="1">
      <alignment wrapText="1"/>
    </xf>
    <xf numFmtId="14" fontId="9" fillId="13" borderId="1" xfId="0" applyNumberFormat="1" applyFont="1" applyFill="1" applyBorder="1" applyAlignment="1">
      <alignment horizontal="center" vertical="center" wrapText="1" shrinkToFit="1"/>
    </xf>
    <xf numFmtId="14" fontId="9" fillId="0" borderId="1" xfId="0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14" fontId="9" fillId="3" borderId="8" xfId="0" applyNumberFormat="1" applyFont="1" applyFill="1" applyBorder="1" applyAlignment="1">
      <alignment vertical="center" wrapText="1" shrinkToFit="1"/>
    </xf>
    <xf numFmtId="0" fontId="9" fillId="0" borderId="0" xfId="0" applyFont="1" applyAlignment="1">
      <alignment horizontal="center" vertical="center" wrapText="1" shrinkToFit="1"/>
    </xf>
    <xf numFmtId="1" fontId="9" fillId="3" borderId="7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3" borderId="16" xfId="0" applyFont="1" applyFill="1" applyBorder="1" applyAlignment="1">
      <alignment horizontal="center" vertical="center" wrapText="1" shrinkToFit="1"/>
    </xf>
    <xf numFmtId="0" fontId="11" fillId="3" borderId="10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vertical="top" wrapText="1"/>
    </xf>
    <xf numFmtId="0" fontId="11" fillId="3" borderId="6" xfId="0" applyFont="1" applyFill="1" applyBorder="1"/>
    <xf numFmtId="0" fontId="7" fillId="7" borderId="0" xfId="0" applyFont="1" applyFill="1" applyAlignment="1">
      <alignment horizontal="center" vertical="center" wrapText="1" shrinkToFit="1"/>
    </xf>
    <xf numFmtId="3" fontId="6" fillId="7" borderId="1" xfId="0" applyNumberFormat="1" applyFont="1" applyFill="1" applyBorder="1" applyAlignment="1">
      <alignment horizontal="center" vertical="center" wrapText="1" shrinkToFit="1"/>
    </xf>
    <xf numFmtId="164" fontId="6" fillId="7" borderId="1" xfId="0" applyNumberFormat="1" applyFont="1" applyFill="1" applyBorder="1" applyAlignment="1">
      <alignment horizontal="center" vertical="center" wrapText="1" shrinkToFit="1"/>
    </xf>
    <xf numFmtId="4" fontId="6" fillId="7" borderId="1" xfId="0" applyNumberFormat="1" applyFont="1" applyFill="1" applyBorder="1" applyAlignment="1">
      <alignment horizontal="center" vertical="center" wrapText="1" shrinkToFit="1"/>
    </xf>
    <xf numFmtId="14" fontId="7" fillId="7" borderId="1" xfId="0" applyNumberFormat="1" applyFont="1" applyFill="1" applyBorder="1" applyAlignment="1">
      <alignment horizontal="center" vertical="center" wrapText="1" shrinkToFit="1"/>
    </xf>
    <xf numFmtId="14" fontId="9" fillId="13" borderId="8" xfId="0" applyNumberFormat="1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0" fontId="11" fillId="13" borderId="1" xfId="0" applyFont="1" applyFill="1" applyBorder="1" applyAlignment="1">
      <alignment wrapText="1"/>
    </xf>
    <xf numFmtId="4" fontId="25" fillId="13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14" fontId="7" fillId="3" borderId="11" xfId="0" applyNumberFormat="1" applyFont="1" applyFill="1" applyBorder="1" applyAlignment="1">
      <alignment horizontal="center" vertical="center" wrapText="1" shrinkToFit="1"/>
    </xf>
    <xf numFmtId="49" fontId="7" fillId="0" borderId="7" xfId="0" applyNumberFormat="1" applyFont="1" applyFill="1" applyBorder="1" applyAlignment="1">
      <alignment horizontal="right" vertical="center" wrapText="1" shrinkToFit="1"/>
    </xf>
    <xf numFmtId="0" fontId="1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14" fontId="7" fillId="3" borderId="16" xfId="0" applyNumberFormat="1" applyFont="1" applyFill="1" applyBorder="1" applyAlignment="1">
      <alignment horizontal="center" vertical="center" wrapText="1" shrinkToFit="1"/>
    </xf>
    <xf numFmtId="0" fontId="21" fillId="3" borderId="11" xfId="0" applyFont="1" applyFill="1" applyBorder="1" applyAlignment="1">
      <alignment horizontal="center" vertical="center" wrapText="1" shrinkToFit="1"/>
    </xf>
    <xf numFmtId="14" fontId="9" fillId="0" borderId="7" xfId="0" applyNumberFormat="1" applyFont="1" applyFill="1" applyBorder="1" applyAlignment="1">
      <alignment horizontal="center" vertical="center" wrapText="1" shrinkToFit="1"/>
    </xf>
    <xf numFmtId="14" fontId="9" fillId="0" borderId="16" xfId="0" applyNumberFormat="1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horizontal="left" vertical="center" wrapText="1" shrinkToFit="1"/>
    </xf>
    <xf numFmtId="49" fontId="6" fillId="5" borderId="7" xfId="0" applyNumberFormat="1" applyFont="1" applyFill="1" applyBorder="1" applyAlignment="1">
      <alignment horizontal="right" vertical="center"/>
    </xf>
    <xf numFmtId="0" fontId="6" fillId="5" borderId="11" xfId="0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center" wrapText="1" shrinkToFit="1"/>
    </xf>
    <xf numFmtId="49" fontId="13" fillId="0" borderId="8" xfId="0" applyNumberFormat="1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left" vertical="top" wrapText="1" shrinkToFit="1"/>
    </xf>
    <xf numFmtId="0" fontId="13" fillId="5" borderId="2" xfId="0" applyFont="1" applyFill="1" applyBorder="1" applyAlignment="1">
      <alignment horizontal="left" vertical="center" wrapText="1"/>
    </xf>
    <xf numFmtId="0" fontId="7" fillId="11" borderId="7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7" fillId="13" borderId="1" xfId="0" applyFont="1" applyFill="1" applyBorder="1" applyAlignment="1">
      <alignment horizontal="center" vertical="top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14" fontId="9" fillId="0" borderId="15" xfId="0" applyNumberFormat="1" applyFont="1" applyFill="1" applyBorder="1" applyAlignment="1">
      <alignment horizontal="center" vertical="center" wrapText="1" shrinkToFit="1"/>
    </xf>
    <xf numFmtId="0" fontId="9" fillId="13" borderId="8" xfId="0" applyFont="1" applyFill="1" applyBorder="1" applyAlignment="1">
      <alignment vertical="top" wrapText="1"/>
    </xf>
    <xf numFmtId="0" fontId="9" fillId="13" borderId="8" xfId="0" applyFont="1" applyFill="1" applyBorder="1" applyAlignment="1"/>
    <xf numFmtId="0" fontId="13" fillId="3" borderId="1" xfId="0" applyFont="1" applyFill="1" applyBorder="1" applyAlignment="1">
      <alignment horizontal="left" vertical="top" wrapText="1" shrinkToFit="1"/>
    </xf>
    <xf numFmtId="0" fontId="12" fillId="0" borderId="7" xfId="0" applyFont="1" applyFill="1" applyBorder="1" applyAlignment="1">
      <alignment horizontal="left" vertical="center" wrapText="1" shrinkToFit="1"/>
    </xf>
    <xf numFmtId="0" fontId="7" fillId="13" borderId="8" xfId="0" applyNumberFormat="1" applyFont="1" applyFill="1" applyBorder="1" applyAlignment="1">
      <alignment horizontal="center" vertical="center" wrapText="1" shrinkToFit="1"/>
    </xf>
    <xf numFmtId="4" fontId="13" fillId="3" borderId="8" xfId="0" applyNumberFormat="1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vertical="top" wrapText="1"/>
    </xf>
    <xf numFmtId="14" fontId="9" fillId="3" borderId="1" xfId="0" applyNumberFormat="1" applyFont="1" applyFill="1" applyBorder="1" applyAlignment="1">
      <alignment vertical="center" wrapText="1" shrinkToFit="1"/>
    </xf>
    <xf numFmtId="14" fontId="7" fillId="13" borderId="1" xfId="0" applyNumberFormat="1" applyFont="1" applyFill="1" applyBorder="1" applyAlignment="1">
      <alignment horizontal="center" vertical="center" wrapText="1" shrinkToFit="1"/>
    </xf>
    <xf numFmtId="1" fontId="42" fillId="7" borderId="7" xfId="0" applyNumberFormat="1" applyFont="1" applyFill="1" applyBorder="1" applyAlignment="1">
      <alignment horizontal="center" vertical="center" wrapText="1"/>
    </xf>
    <xf numFmtId="1" fontId="42" fillId="7" borderId="8" xfId="0" applyNumberFormat="1" applyFont="1" applyFill="1" applyBorder="1" applyAlignment="1">
      <alignment horizontal="center" vertical="center" wrapText="1"/>
    </xf>
    <xf numFmtId="0" fontId="7" fillId="7" borderId="7" xfId="0" applyNumberFormat="1" applyFont="1" applyFill="1" applyBorder="1" applyAlignment="1">
      <alignment horizontal="center" vertical="center" wrapText="1" shrinkToFit="1"/>
    </xf>
    <xf numFmtId="0" fontId="7" fillId="7" borderId="8" xfId="0" applyNumberFormat="1" applyFont="1" applyFill="1" applyBorder="1" applyAlignment="1">
      <alignment horizontal="center" vertical="center" wrapText="1" shrinkToFit="1"/>
    </xf>
    <xf numFmtId="43" fontId="62" fillId="7" borderId="1" xfId="3" applyNumberFormat="1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left" vertical="top" wrapText="1" shrinkToFit="1"/>
    </xf>
    <xf numFmtId="1" fontId="62" fillId="7" borderId="1" xfId="0" applyNumberFormat="1" applyFont="1" applyFill="1" applyBorder="1" applyAlignment="1">
      <alignment horizontal="center" vertical="center" wrapText="1"/>
    </xf>
    <xf numFmtId="0" fontId="13" fillId="7" borderId="1" xfId="0" applyNumberFormat="1" applyFont="1" applyFill="1" applyBorder="1" applyAlignment="1">
      <alignment horizontal="center" vertical="center" wrapText="1" shrinkToFit="1"/>
    </xf>
    <xf numFmtId="2" fontId="62" fillId="7" borderId="1" xfId="0" applyNumberFormat="1" applyFont="1" applyFill="1" applyBorder="1" applyAlignment="1">
      <alignment horizontal="center" vertical="center" wrapText="1"/>
    </xf>
    <xf numFmtId="164" fontId="13" fillId="7" borderId="1" xfId="3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 wrapText="1" shrinkToFit="1"/>
    </xf>
    <xf numFmtId="0" fontId="5" fillId="19" borderId="8" xfId="0" applyFont="1" applyFill="1" applyBorder="1" applyAlignment="1">
      <alignment horizontal="left" vertical="top" wrapText="1" shrinkToFit="1"/>
    </xf>
    <xf numFmtId="3" fontId="7" fillId="20" borderId="1" xfId="0" applyNumberFormat="1" applyFont="1" applyFill="1" applyBorder="1" applyAlignment="1">
      <alignment horizontal="center" vertical="center" wrapText="1" shrinkToFit="1"/>
    </xf>
    <xf numFmtId="0" fontId="7" fillId="20" borderId="1" xfId="0" applyNumberFormat="1" applyFont="1" applyFill="1" applyBorder="1" applyAlignment="1">
      <alignment horizontal="center" vertical="center" wrapText="1" shrinkToFit="1"/>
    </xf>
    <xf numFmtId="164" fontId="7" fillId="20" borderId="1" xfId="3" applyFont="1" applyFill="1" applyBorder="1" applyAlignment="1">
      <alignment horizontal="center" vertical="center"/>
    </xf>
    <xf numFmtId="0" fontId="38" fillId="20" borderId="1" xfId="0" applyFont="1" applyFill="1" applyBorder="1" applyAlignment="1">
      <alignment horizontal="center" vertical="center" wrapText="1" shrinkToFit="1"/>
    </xf>
    <xf numFmtId="0" fontId="41" fillId="20" borderId="1" xfId="0" applyFont="1" applyFill="1" applyBorder="1" applyAlignment="1">
      <alignment vertical="center" wrapText="1" shrinkToFit="1"/>
    </xf>
    <xf numFmtId="0" fontId="9" fillId="20" borderId="1" xfId="0" applyFont="1" applyFill="1" applyBorder="1" applyAlignment="1">
      <alignment horizontal="center" vertical="center" wrapText="1" shrinkToFit="1"/>
    </xf>
    <xf numFmtId="0" fontId="9" fillId="20" borderId="1" xfId="0" applyFont="1" applyFill="1" applyBorder="1" applyAlignment="1">
      <alignment horizontal="left" vertical="center" wrapText="1" shrinkToFit="1"/>
    </xf>
    <xf numFmtId="49" fontId="63" fillId="20" borderId="1" xfId="0" applyNumberFormat="1" applyFont="1" applyFill="1" applyBorder="1" applyAlignment="1">
      <alignment horizontal="right" vertical="center" wrapText="1" shrinkToFit="1"/>
    </xf>
    <xf numFmtId="0" fontId="63" fillId="20" borderId="1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center" vertical="center" wrapText="1" shrinkToFit="1"/>
    </xf>
    <xf numFmtId="0" fontId="62" fillId="7" borderId="1" xfId="0" applyFont="1" applyFill="1" applyBorder="1" applyAlignment="1">
      <alignment horizontal="left" vertical="center" wrapText="1"/>
    </xf>
    <xf numFmtId="49" fontId="7" fillId="7" borderId="7" xfId="0" applyNumberFormat="1" applyFont="1" applyFill="1" applyBorder="1" applyAlignment="1">
      <alignment horizontal="right" vertical="center" wrapText="1" shrinkToFit="1"/>
    </xf>
    <xf numFmtId="49" fontId="7" fillId="7" borderId="8" xfId="0" applyNumberFormat="1" applyFont="1" applyFill="1" applyBorder="1" applyAlignment="1">
      <alignment horizontal="right" vertical="center" wrapText="1" shrinkToFit="1"/>
    </xf>
    <xf numFmtId="0" fontId="42" fillId="7" borderId="7" xfId="0" applyFont="1" applyFill="1" applyBorder="1" applyAlignment="1">
      <alignment horizontal="left" vertical="center" wrapText="1"/>
    </xf>
    <xf numFmtId="0" fontId="42" fillId="7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 shrinkToFit="1"/>
    </xf>
    <xf numFmtId="49" fontId="8" fillId="3" borderId="1" xfId="0" applyNumberFormat="1" applyFont="1" applyFill="1" applyBorder="1" applyAlignment="1">
      <alignment horizontal="right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right" vertical="center" wrapText="1" shrinkToFit="1"/>
    </xf>
    <xf numFmtId="0" fontId="8" fillId="6" borderId="1" xfId="0" applyFont="1" applyFill="1" applyBorder="1" applyAlignment="1">
      <alignment horizontal="center" vertical="center" wrapText="1" shrinkToFit="1"/>
    </xf>
    <xf numFmtId="14" fontId="6" fillId="7" borderId="7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7" borderId="7" xfId="0" applyFont="1" applyFill="1" applyBorder="1" applyAlignment="1">
      <alignment horizontal="center" vertical="center" wrapText="1" shrinkToFit="1"/>
    </xf>
    <xf numFmtId="0" fontId="8" fillId="7" borderId="8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justify" vertical="center" wrapText="1" shrinkToFi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4" fontId="6" fillId="7" borderId="4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8" fontId="6" fillId="7" borderId="7" xfId="0" applyNumberFormat="1" applyFont="1" applyFill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right" vertical="center" wrapText="1" shrinkToFit="1"/>
    </xf>
    <xf numFmtId="164" fontId="8" fillId="7" borderId="7" xfId="3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right" vertical="center" wrapText="1" shrinkToFit="1"/>
    </xf>
    <xf numFmtId="49" fontId="8" fillId="7" borderId="1" xfId="0" applyNumberFormat="1" applyFont="1" applyFill="1" applyBorder="1" applyAlignment="1">
      <alignment horizontal="right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left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43" fontId="13" fillId="7" borderId="1" xfId="3" applyNumberFormat="1" applyFont="1" applyFill="1" applyBorder="1" applyAlignment="1">
      <alignment horizontal="center" vertical="center"/>
    </xf>
    <xf numFmtId="14" fontId="7" fillId="7" borderId="8" xfId="0" applyNumberFormat="1" applyFont="1" applyFill="1" applyBorder="1" applyAlignment="1">
      <alignment horizontal="center" vertical="center" wrapText="1" shrinkToFit="1"/>
    </xf>
    <xf numFmtId="0" fontId="9" fillId="18" borderId="7" xfId="0" applyFont="1" applyFill="1" applyBorder="1" applyAlignment="1">
      <alignment horizontal="left" vertical="top" wrapText="1" shrinkToFit="1"/>
    </xf>
    <xf numFmtId="14" fontId="9" fillId="0" borderId="8" xfId="0" applyNumberFormat="1" applyFont="1" applyFill="1" applyBorder="1" applyAlignment="1">
      <alignment horizontal="center" vertical="center" wrapText="1" shrinkToFit="1"/>
    </xf>
    <xf numFmtId="14" fontId="9" fillId="3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 shrinkToFit="1"/>
    </xf>
    <xf numFmtId="14" fontId="7" fillId="0" borderId="7" xfId="0" applyNumberFormat="1" applyFont="1" applyFill="1" applyBorder="1" applyAlignment="1">
      <alignment horizontal="center" vertical="center" wrapText="1" shrinkToFit="1"/>
    </xf>
    <xf numFmtId="0" fontId="7" fillId="11" borderId="7" xfId="0" applyFont="1" applyFill="1" applyBorder="1" applyAlignment="1">
      <alignment horizontal="left" vertical="top" wrapText="1" shrinkToFit="1"/>
    </xf>
    <xf numFmtId="0" fontId="13" fillId="0" borderId="1" xfId="0" applyFont="1" applyBorder="1" applyAlignment="1">
      <alignment wrapText="1"/>
    </xf>
    <xf numFmtId="0" fontId="7" fillId="10" borderId="1" xfId="0" applyFont="1" applyFill="1" applyBorder="1" applyAlignment="1">
      <alignment horizontal="justify" vertical="center" wrapText="1" shrinkToFit="1"/>
    </xf>
    <xf numFmtId="0" fontId="11" fillId="13" borderId="2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9" fillId="3" borderId="8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 vertical="center" wrapText="1" shrinkToFit="1"/>
    </xf>
    <xf numFmtId="0" fontId="9" fillId="11" borderId="1" xfId="0" applyFont="1" applyFill="1" applyBorder="1" applyAlignment="1">
      <alignment horizontal="left" vertical="top" wrapText="1" shrinkToFit="1"/>
    </xf>
    <xf numFmtId="14" fontId="9" fillId="3" borderId="8" xfId="0" applyNumberFormat="1" applyFont="1" applyFill="1" applyBorder="1" applyAlignment="1">
      <alignment vertical="center" wrapText="1" shrinkToFit="1"/>
    </xf>
    <xf numFmtId="0" fontId="11" fillId="3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top" wrapText="1" shrinkToFit="1"/>
    </xf>
    <xf numFmtId="0" fontId="5" fillId="11" borderId="1" xfId="0" applyFont="1" applyFill="1" applyBorder="1" applyAlignment="1">
      <alignment horizontal="left" vertical="top" wrapText="1" shrinkToFit="1"/>
    </xf>
    <xf numFmtId="0" fontId="6" fillId="3" borderId="0" xfId="0" applyFont="1" applyFill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 shrinkToFit="1"/>
    </xf>
    <xf numFmtId="0" fontId="6" fillId="17" borderId="1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13" borderId="7" xfId="0" applyFont="1" applyFill="1" applyBorder="1" applyAlignment="1">
      <alignment horizontal="center" vertical="center" wrapText="1" shrinkToFit="1"/>
    </xf>
    <xf numFmtId="14" fontId="9" fillId="0" borderId="7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7" fillId="10" borderId="1" xfId="0" applyFont="1" applyFill="1" applyBorder="1" applyAlignment="1">
      <alignment horizontal="left" vertical="center" wrapText="1" shrinkToFit="1"/>
    </xf>
    <xf numFmtId="14" fontId="7" fillId="0" borderId="1" xfId="0" applyNumberFormat="1" applyFont="1" applyFill="1" applyBorder="1" applyAlignment="1">
      <alignment horizontal="left" vertical="center" wrapText="1" shrinkToFit="1"/>
    </xf>
    <xf numFmtId="14" fontId="7" fillId="3" borderId="1" xfId="0" applyNumberFormat="1" applyFont="1" applyFill="1" applyBorder="1" applyAlignment="1">
      <alignment horizontal="left" vertical="center" wrapText="1" shrinkToFit="1"/>
    </xf>
    <xf numFmtId="3" fontId="7" fillId="0" borderId="1" xfId="3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wrapText="1"/>
    </xf>
    <xf numFmtId="14" fontId="9" fillId="13" borderId="1" xfId="0" applyNumberFormat="1" applyFont="1" applyFill="1" applyBorder="1" applyAlignment="1">
      <alignment horizontal="center" vertical="center" wrapText="1" shrinkToFit="1"/>
    </xf>
    <xf numFmtId="14" fontId="9" fillId="0" borderId="1" xfId="0" applyNumberFormat="1" applyFont="1" applyFill="1" applyBorder="1" applyAlignment="1">
      <alignment horizontal="center" vertical="center" wrapText="1" shrinkToFit="1"/>
    </xf>
    <xf numFmtId="14" fontId="9" fillId="0" borderId="1" xfId="0" applyNumberFormat="1" applyFont="1" applyFill="1" applyBorder="1" applyAlignment="1">
      <alignment vertical="center" wrapText="1" shrinkToFit="1"/>
    </xf>
    <xf numFmtId="14" fontId="9" fillId="3" borderId="1" xfId="0" applyNumberFormat="1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165" fontId="11" fillId="0" borderId="2" xfId="3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Alignment="1">
      <alignment wrapText="1"/>
    </xf>
    <xf numFmtId="14" fontId="7" fillId="13" borderId="1" xfId="0" applyNumberFormat="1" applyFont="1" applyFill="1" applyBorder="1" applyAlignment="1">
      <alignment horizontal="center" vertical="center" wrapText="1" shrinkToFit="1"/>
    </xf>
    <xf numFmtId="14" fontId="9" fillId="13" borderId="1" xfId="0" applyNumberFormat="1" applyFont="1" applyFill="1" applyBorder="1" applyAlignment="1">
      <alignment vertical="center" wrapText="1" shrinkToFit="1"/>
    </xf>
    <xf numFmtId="0" fontId="13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4" fontId="11" fillId="0" borderId="7" xfId="0" applyNumberFormat="1" applyFont="1" applyBorder="1" applyAlignment="1">
      <alignment wrapText="1"/>
    </xf>
    <xf numFmtId="0" fontId="6" fillId="6" borderId="5" xfId="0" applyFont="1" applyFill="1" applyBorder="1" applyAlignment="1">
      <alignment horizontal="center" vertical="top" wrapText="1"/>
    </xf>
    <xf numFmtId="4" fontId="11" fillId="0" borderId="8" xfId="0" applyNumberFormat="1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49" fontId="34" fillId="2" borderId="1" xfId="5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4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4" fontId="9" fillId="6" borderId="5" xfId="0" applyNumberFormat="1" applyFont="1" applyFill="1" applyBorder="1" applyAlignment="1">
      <alignment horizontal="right" vertical="center" wrapText="1"/>
    </xf>
    <xf numFmtId="4" fontId="7" fillId="6" borderId="5" xfId="0" applyNumberFormat="1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9" fillId="4" borderId="4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4" fontId="11" fillId="4" borderId="5" xfId="0" applyNumberFormat="1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4" fontId="11" fillId="0" borderId="11" xfId="0" applyNumberFormat="1" applyFont="1" applyBorder="1" applyAlignment="1">
      <alignment wrapText="1"/>
    </xf>
    <xf numFmtId="0" fontId="11" fillId="4" borderId="16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8" xfId="0" applyFont="1" applyBorder="1" applyAlignment="1">
      <alignment wrapText="1"/>
    </xf>
    <xf numFmtId="4" fontId="13" fillId="0" borderId="9" xfId="0" applyNumberFormat="1" applyFont="1" applyBorder="1" applyAlignment="1">
      <alignment wrapText="1"/>
    </xf>
    <xf numFmtId="4" fontId="13" fillId="0" borderId="8" xfId="0" applyNumberFormat="1" applyFont="1" applyBorder="1" applyAlignment="1">
      <alignment wrapText="1"/>
    </xf>
    <xf numFmtId="17" fontId="11" fillId="0" borderId="1" xfId="0" applyNumberFormat="1" applyFont="1" applyBorder="1" applyAlignment="1">
      <alignment wrapText="1"/>
    </xf>
    <xf numFmtId="0" fontId="66" fillId="13" borderId="1" xfId="0" applyFont="1" applyFill="1" applyBorder="1" applyAlignment="1">
      <alignment wrapText="1"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 shrinkToFit="1"/>
    </xf>
    <xf numFmtId="14" fontId="11" fillId="3" borderId="1" xfId="0" applyNumberFormat="1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" fontId="8" fillId="22" borderId="7" xfId="0" applyNumberFormat="1" applyFont="1" applyFill="1" applyBorder="1" applyAlignment="1">
      <alignment horizontal="center" vertical="center" wrapText="1" shrinkToFit="1"/>
    </xf>
    <xf numFmtId="0" fontId="19" fillId="22" borderId="1" xfId="0" applyFont="1" applyFill="1" applyBorder="1" applyAlignment="1">
      <alignment horizontal="center" vertical="top" wrapText="1"/>
    </xf>
    <xf numFmtId="4" fontId="19" fillId="22" borderId="1" xfId="0" applyNumberFormat="1" applyFont="1" applyFill="1" applyBorder="1" applyAlignment="1">
      <alignment horizontal="center" vertical="top" wrapText="1"/>
    </xf>
    <xf numFmtId="0" fontId="11" fillId="22" borderId="1" xfId="0" applyFont="1" applyFill="1" applyBorder="1" applyAlignment="1">
      <alignment vertical="top" wrapText="1"/>
    </xf>
    <xf numFmtId="4" fontId="11" fillId="22" borderId="1" xfId="0" applyNumberFormat="1" applyFont="1" applyFill="1" applyBorder="1" applyAlignment="1">
      <alignment vertical="top" wrapText="1"/>
    </xf>
    <xf numFmtId="168" fontId="19" fillId="22" borderId="1" xfId="0" applyNumberFormat="1" applyFont="1" applyFill="1" applyBorder="1" applyAlignment="1">
      <alignment horizontal="center" vertical="top" wrapText="1"/>
    </xf>
    <xf numFmtId="14" fontId="6" fillId="22" borderId="8" xfId="0" applyNumberFormat="1" applyFont="1" applyFill="1" applyBorder="1" applyAlignment="1">
      <alignment horizontal="center" vertical="center" wrapText="1"/>
    </xf>
    <xf numFmtId="0" fontId="6" fillId="22" borderId="8" xfId="0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center" vertical="top" wrapText="1" shrinkToFit="1"/>
    </xf>
    <xf numFmtId="4" fontId="11" fillId="22" borderId="1" xfId="0" applyNumberFormat="1" applyFont="1" applyFill="1" applyBorder="1" applyAlignment="1">
      <alignment horizontal="center" vertical="top" wrapText="1" shrinkToFit="1"/>
    </xf>
    <xf numFmtId="0" fontId="19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22" borderId="1" xfId="0" applyFont="1" applyFill="1" applyBorder="1" applyAlignment="1">
      <alignment horizontal="center" vertical="center" wrapText="1"/>
    </xf>
    <xf numFmtId="3" fontId="19" fillId="22" borderId="1" xfId="0" applyNumberFormat="1" applyFont="1" applyFill="1" applyBorder="1" applyAlignment="1">
      <alignment horizontal="center" vertical="center" textRotation="90" wrapText="1"/>
    </xf>
    <xf numFmtId="14" fontId="19" fillId="22" borderId="1" xfId="0" applyNumberFormat="1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vertical="center" wrapText="1"/>
    </xf>
    <xf numFmtId="3" fontId="11" fillId="22" borderId="1" xfId="0" applyNumberFormat="1" applyFont="1" applyFill="1" applyBorder="1" applyAlignment="1">
      <alignment vertical="center" wrapText="1"/>
    </xf>
    <xf numFmtId="4" fontId="11" fillId="22" borderId="1" xfId="0" applyNumberFormat="1" applyFont="1" applyFill="1" applyBorder="1" applyAlignment="1">
      <alignment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14" fontId="11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14" fontId="6" fillId="22" borderId="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14" fontId="9" fillId="3" borderId="1" xfId="0" applyNumberFormat="1" applyFont="1" applyFill="1" applyBorder="1" applyAlignment="1">
      <alignment vertical="center" wrapText="1" shrinkToFi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14" fontId="9" fillId="13" borderId="1" xfId="0" applyNumberFormat="1" applyFont="1" applyFill="1" applyBorder="1" applyAlignment="1">
      <alignment horizontal="center" vertical="center" wrapText="1" shrinkToFit="1"/>
    </xf>
    <xf numFmtId="14" fontId="11" fillId="0" borderId="1" xfId="0" applyNumberFormat="1" applyFont="1" applyFill="1" applyBorder="1" applyAlignment="1">
      <alignment vertical="center" wrapText="1"/>
    </xf>
    <xf numFmtId="14" fontId="11" fillId="3" borderId="13" xfId="0" applyNumberFormat="1" applyFont="1" applyFill="1" applyBorder="1" applyAlignment="1">
      <alignment vertical="center" wrapText="1"/>
    </xf>
    <xf numFmtId="14" fontId="11" fillId="3" borderId="8" xfId="0" applyNumberFormat="1" applyFont="1" applyFill="1" applyBorder="1" applyAlignment="1">
      <alignment vertical="center" wrapText="1"/>
    </xf>
    <xf numFmtId="14" fontId="11" fillId="21" borderId="8" xfId="0" applyNumberFormat="1" applyFont="1" applyFill="1" applyBorder="1" applyAlignment="1">
      <alignment vertical="center" wrapText="1"/>
    </xf>
    <xf numFmtId="14" fontId="11" fillId="3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4" fontId="28" fillId="0" borderId="4" xfId="0" applyNumberFormat="1" applyFont="1" applyFill="1" applyBorder="1" applyAlignment="1">
      <alignment horizontal="center" vertical="center" wrapText="1" shrinkToFit="1"/>
    </xf>
    <xf numFmtId="4" fontId="28" fillId="0" borderId="5" xfId="0" applyNumberFormat="1" applyFont="1" applyFill="1" applyBorder="1" applyAlignment="1">
      <alignment horizontal="center" vertical="center" wrapText="1" shrinkToFit="1"/>
    </xf>
    <xf numFmtId="4" fontId="28" fillId="0" borderId="2" xfId="0" applyNumberFormat="1" applyFont="1" applyFill="1" applyBorder="1" applyAlignment="1">
      <alignment horizontal="center" vertical="center" wrapText="1" shrinkToFit="1"/>
    </xf>
    <xf numFmtId="4" fontId="27" fillId="7" borderId="8" xfId="0" applyNumberFormat="1" applyFont="1" applyFill="1" applyBorder="1" applyAlignment="1">
      <alignment horizontal="center" vertical="center" wrapText="1"/>
    </xf>
    <xf numFmtId="4" fontId="27" fillId="7" borderId="9" xfId="0" applyNumberFormat="1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 shrinkToFit="1"/>
    </xf>
    <xf numFmtId="4" fontId="28" fillId="7" borderId="1" xfId="0" applyNumberFormat="1" applyFont="1" applyFill="1" applyBorder="1" applyAlignment="1">
      <alignment horizontal="center" vertical="center" wrapText="1" shrinkToFit="1"/>
    </xf>
    <xf numFmtId="0" fontId="27" fillId="7" borderId="8" xfId="0" applyFont="1" applyFill="1" applyBorder="1" applyAlignment="1">
      <alignment horizontal="center" vertical="center" wrapText="1"/>
    </xf>
    <xf numFmtId="168" fontId="27" fillId="7" borderId="8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 shrinkToFit="1"/>
    </xf>
    <xf numFmtId="4" fontId="28" fillId="3" borderId="1" xfId="0" applyNumberFormat="1" applyFont="1" applyFill="1" applyBorder="1" applyAlignment="1">
      <alignment horizontal="center" vertical="center" wrapText="1" shrinkToFit="1"/>
    </xf>
    <xf numFmtId="168" fontId="27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 shrinkToFit="1"/>
    </xf>
    <xf numFmtId="0" fontId="28" fillId="7" borderId="1" xfId="0" applyNumberFormat="1" applyFont="1" applyFill="1" applyBorder="1" applyAlignment="1">
      <alignment horizontal="center" vertical="center" wrapText="1" shrinkToFit="1"/>
    </xf>
    <xf numFmtId="0" fontId="30" fillId="7" borderId="1" xfId="0" applyFont="1" applyFill="1" applyBorder="1" applyAlignment="1">
      <alignment horizontal="center" vertical="center" wrapText="1" shrinkToFit="1"/>
    </xf>
    <xf numFmtId="4" fontId="30" fillId="7" borderId="1" xfId="0" applyNumberFormat="1" applyFont="1" applyFill="1" applyBorder="1" applyAlignment="1">
      <alignment horizontal="center" vertical="center" wrapText="1" shrinkToFit="1"/>
    </xf>
    <xf numFmtId="0" fontId="30" fillId="7" borderId="0" xfId="0" applyFont="1" applyFill="1" applyBorder="1" applyAlignment="1">
      <alignment horizontal="center" vertical="center" wrapText="1" shrinkToFit="1"/>
    </xf>
    <xf numFmtId="0" fontId="28" fillId="0" borderId="1" xfId="0" applyNumberFormat="1" applyFont="1" applyFill="1" applyBorder="1" applyAlignment="1">
      <alignment horizontal="center" vertical="center" wrapText="1" shrinkToFit="1"/>
    </xf>
    <xf numFmtId="14" fontId="30" fillId="3" borderId="1" xfId="0" applyNumberFormat="1" applyFont="1" applyFill="1" applyBorder="1" applyAlignment="1">
      <alignment horizontal="center" vertical="center" wrapText="1" shrinkToFit="1"/>
    </xf>
    <xf numFmtId="0" fontId="30" fillId="13" borderId="1" xfId="0" applyFont="1" applyFill="1" applyBorder="1" applyAlignment="1">
      <alignment horizontal="center" vertical="center" wrapText="1" shrinkToFit="1"/>
    </xf>
    <xf numFmtId="4" fontId="30" fillId="13" borderId="1" xfId="0" applyNumberFormat="1" applyFont="1" applyFill="1" applyBorder="1" applyAlignment="1">
      <alignment horizontal="center" vertical="center" wrapText="1" shrinkToFit="1"/>
    </xf>
    <xf numFmtId="14" fontId="30" fillId="13" borderId="1" xfId="0" applyNumberFormat="1" applyFont="1" applyFill="1" applyBorder="1" applyAlignment="1">
      <alignment horizontal="center" vertical="center" wrapText="1" shrinkToFit="1"/>
    </xf>
    <xf numFmtId="0" fontId="31" fillId="13" borderId="1" xfId="0" applyFont="1" applyFill="1" applyBorder="1" applyAlignment="1">
      <alignment horizontal="center" vertical="center" wrapText="1" shrinkToFit="1"/>
    </xf>
    <xf numFmtId="0" fontId="30" fillId="4" borderId="0" xfId="0" applyFont="1" applyFill="1" applyBorder="1" applyAlignment="1">
      <alignment horizontal="center" vertical="center" wrapText="1" shrinkToFit="1"/>
    </xf>
    <xf numFmtId="0" fontId="30" fillId="3" borderId="8" xfId="0" applyFont="1" applyFill="1" applyBorder="1" applyAlignment="1">
      <alignment horizontal="center" vertical="center" wrapText="1" shrinkToFit="1"/>
    </xf>
    <xf numFmtId="0" fontId="28" fillId="3" borderId="8" xfId="0" applyFont="1" applyFill="1" applyBorder="1" applyAlignment="1">
      <alignment horizontal="center" vertical="center" wrapText="1" shrinkToFit="1"/>
    </xf>
    <xf numFmtId="0" fontId="31" fillId="3" borderId="1" xfId="0" applyFont="1" applyFill="1" applyBorder="1" applyAlignment="1">
      <alignment horizontal="center" vertical="center" wrapText="1" shrinkToFit="1"/>
    </xf>
    <xf numFmtId="0" fontId="31" fillId="0" borderId="8" xfId="0" applyFont="1" applyFill="1" applyBorder="1" applyAlignment="1">
      <alignment horizontal="left" vertical="center" wrapText="1" shrinkToFit="1"/>
    </xf>
    <xf numFmtId="0" fontId="28" fillId="0" borderId="8" xfId="0" applyFont="1" applyFill="1" applyBorder="1" applyAlignment="1">
      <alignment horizontal="left" vertical="center" wrapText="1" shrinkToFit="1"/>
    </xf>
    <xf numFmtId="14" fontId="28" fillId="3" borderId="1" xfId="0" applyNumberFormat="1" applyFont="1" applyFill="1" applyBorder="1" applyAlignment="1">
      <alignment horizontal="center" vertical="center" wrapText="1" shrinkToFit="1"/>
    </xf>
    <xf numFmtId="4" fontId="30" fillId="3" borderId="8" xfId="0" applyNumberFormat="1" applyFont="1" applyFill="1" applyBorder="1" applyAlignment="1">
      <alignment horizontal="center" vertical="center" wrapText="1" shrinkToFit="1"/>
    </xf>
    <xf numFmtId="0" fontId="28" fillId="13" borderId="8" xfId="0" applyFont="1" applyFill="1" applyBorder="1" applyAlignment="1">
      <alignment horizontal="center" vertical="center" wrapText="1" shrinkToFit="1"/>
    </xf>
    <xf numFmtId="4" fontId="28" fillId="13" borderId="8" xfId="0" applyNumberFormat="1" applyFont="1" applyFill="1" applyBorder="1" applyAlignment="1">
      <alignment horizontal="center" vertical="center" wrapText="1" shrinkToFit="1"/>
    </xf>
    <xf numFmtId="14" fontId="28" fillId="13" borderId="8" xfId="0" applyNumberFormat="1" applyFont="1" applyFill="1" applyBorder="1" applyAlignment="1">
      <alignment horizontal="center" vertical="center" wrapText="1" shrinkToFit="1"/>
    </xf>
    <xf numFmtId="0" fontId="31" fillId="13" borderId="8" xfId="0" applyFont="1" applyFill="1" applyBorder="1" applyAlignment="1">
      <alignment horizontal="center" vertical="center" wrapText="1" shrinkToFit="1"/>
    </xf>
    <xf numFmtId="0" fontId="28" fillId="13" borderId="2" xfId="0" applyFont="1" applyFill="1" applyBorder="1" applyAlignment="1">
      <alignment horizontal="center" vertical="center" wrapText="1" shrinkToFit="1"/>
    </xf>
    <xf numFmtId="0" fontId="30" fillId="13" borderId="8" xfId="0" applyFont="1" applyFill="1" applyBorder="1" applyAlignment="1">
      <alignment horizontal="center" vertical="center" wrapText="1" shrinkToFit="1"/>
    </xf>
    <xf numFmtId="4" fontId="30" fillId="13" borderId="8" xfId="0" applyNumberFormat="1" applyFont="1" applyFill="1" applyBorder="1" applyAlignment="1">
      <alignment horizontal="center" vertical="center" wrapText="1" shrinkToFit="1"/>
    </xf>
    <xf numFmtId="14" fontId="30" fillId="13" borderId="8" xfId="0" applyNumberFormat="1" applyFont="1" applyFill="1" applyBorder="1" applyAlignment="1">
      <alignment horizontal="center" vertical="center" wrapText="1" shrinkToFit="1"/>
    </xf>
    <xf numFmtId="0" fontId="30" fillId="13" borderId="2" xfId="0" applyFont="1" applyFill="1" applyBorder="1" applyAlignment="1">
      <alignment horizontal="center" vertical="center" wrapText="1" shrinkToFit="1"/>
    </xf>
    <xf numFmtId="0" fontId="28" fillId="0" borderId="8" xfId="0" applyFont="1" applyBorder="1" applyAlignment="1">
      <alignment horizontal="center" vertical="center" wrapText="1" shrinkToFit="1"/>
    </xf>
    <xf numFmtId="4" fontId="28" fillId="0" borderId="8" xfId="0" applyNumberFormat="1" applyFont="1" applyBorder="1" applyAlignment="1">
      <alignment horizontal="center" vertical="center" wrapText="1" shrinkToFit="1"/>
    </xf>
    <xf numFmtId="14" fontId="28" fillId="0" borderId="8" xfId="0" applyNumberFormat="1" applyFont="1" applyBorder="1" applyAlignment="1">
      <alignment horizontal="center" vertical="center" wrapText="1" shrinkToFit="1"/>
    </xf>
    <xf numFmtId="0" fontId="28" fillId="0" borderId="2" xfId="0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 wrapText="1" shrinkToFit="1"/>
    </xf>
    <xf numFmtId="0" fontId="28" fillId="0" borderId="8" xfId="0" applyFont="1" applyFill="1" applyBorder="1" applyAlignment="1">
      <alignment horizontal="center" vertical="center" wrapText="1" shrinkToFit="1"/>
    </xf>
    <xf numFmtId="14" fontId="30" fillId="7" borderId="1" xfId="0" applyNumberFormat="1" applyFont="1" applyFill="1" applyBorder="1" applyAlignment="1">
      <alignment horizontal="center" vertical="center" wrapText="1" shrinkToFit="1"/>
    </xf>
    <xf numFmtId="0" fontId="28" fillId="13" borderId="1" xfId="0" applyFont="1" applyFill="1" applyBorder="1" applyAlignment="1">
      <alignment horizontal="center" vertical="center" wrapText="1" shrinkToFit="1"/>
    </xf>
    <xf numFmtId="4" fontId="28" fillId="13" borderId="1" xfId="0" applyNumberFormat="1" applyFont="1" applyFill="1" applyBorder="1" applyAlignment="1">
      <alignment horizontal="center" vertical="center" wrapText="1" shrinkToFit="1"/>
    </xf>
    <xf numFmtId="14" fontId="28" fillId="13" borderId="1" xfId="0" applyNumberFormat="1" applyFont="1" applyFill="1" applyBorder="1" applyAlignment="1">
      <alignment horizontal="center" vertical="center" wrapText="1" shrinkToFit="1"/>
    </xf>
    <xf numFmtId="0" fontId="30" fillId="3" borderId="7" xfId="0" applyFont="1" applyFill="1" applyBorder="1" applyAlignment="1">
      <alignment horizontal="center" vertical="center" wrapText="1" shrinkToFit="1"/>
    </xf>
    <xf numFmtId="0" fontId="30" fillId="0" borderId="7" xfId="0" applyFont="1" applyFill="1" applyBorder="1" applyAlignment="1">
      <alignment horizontal="center" vertical="center" wrapText="1" shrinkToFit="1"/>
    </xf>
    <xf numFmtId="0" fontId="30" fillId="13" borderId="7" xfId="0" applyFont="1" applyFill="1" applyBorder="1" applyAlignment="1">
      <alignment horizontal="center" vertical="center" wrapText="1" shrinkToFit="1"/>
    </xf>
    <xf numFmtId="0" fontId="30" fillId="13" borderId="4" xfId="0" applyFont="1" applyFill="1" applyBorder="1" applyAlignment="1">
      <alignment horizontal="center" vertical="center" wrapText="1" shrinkToFit="1"/>
    </xf>
    <xf numFmtId="0" fontId="31" fillId="0" borderId="8" xfId="0" applyFont="1" applyFill="1" applyBorder="1" applyAlignment="1">
      <alignment horizontal="center" vertical="center" wrapText="1" shrinkToFit="1"/>
    </xf>
    <xf numFmtId="1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8" xfId="0" applyFont="1" applyFill="1" applyBorder="1" applyAlignment="1">
      <alignment horizontal="center" vertical="center" wrapText="1" shrinkToFit="1"/>
    </xf>
    <xf numFmtId="0" fontId="31" fillId="0" borderId="1" xfId="0" applyFont="1" applyFill="1" applyBorder="1" applyAlignment="1">
      <alignment horizontal="left" vertical="center" wrapText="1" shrinkToFit="1"/>
    </xf>
    <xf numFmtId="14" fontId="28" fillId="0" borderId="1" xfId="0" applyNumberFormat="1" applyFont="1" applyFill="1" applyBorder="1" applyAlignment="1">
      <alignment horizontal="center" vertical="center" wrapText="1" shrinkToFit="1"/>
    </xf>
    <xf numFmtId="0" fontId="28" fillId="13" borderId="1" xfId="0" applyFont="1" applyFill="1" applyBorder="1" applyAlignment="1">
      <alignment vertical="top" wrapText="1"/>
    </xf>
    <xf numFmtId="0" fontId="28" fillId="13" borderId="1" xfId="0" applyNumberFormat="1" applyFont="1" applyFill="1" applyBorder="1" applyAlignment="1">
      <alignment vertical="top" wrapText="1"/>
    </xf>
    <xf numFmtId="14" fontId="28" fillId="13" borderId="1" xfId="0" applyNumberFormat="1" applyFont="1" applyFill="1" applyBorder="1" applyAlignment="1">
      <alignment vertical="top" wrapText="1"/>
    </xf>
    <xf numFmtId="0" fontId="31" fillId="13" borderId="1" xfId="0" applyFont="1" applyFill="1" applyBorder="1" applyAlignment="1">
      <alignment vertical="top" wrapText="1"/>
    </xf>
    <xf numFmtId="0" fontId="28" fillId="13" borderId="1" xfId="0" applyNumberFormat="1" applyFont="1" applyFill="1" applyBorder="1" applyAlignment="1">
      <alignment horizontal="center" vertical="center" wrapText="1" shrinkToFit="1"/>
    </xf>
    <xf numFmtId="0" fontId="28" fillId="3" borderId="7" xfId="0" applyFont="1" applyFill="1" applyBorder="1" applyAlignment="1">
      <alignment horizontal="center" vertical="center" wrapText="1" shrinkToFit="1"/>
    </xf>
    <xf numFmtId="0" fontId="67" fillId="3" borderId="7" xfId="0" applyFont="1" applyFill="1" applyBorder="1" applyAlignment="1">
      <alignment horizontal="center" vertical="center" wrapText="1" shrinkToFit="1"/>
    </xf>
    <xf numFmtId="0" fontId="32" fillId="3" borderId="1" xfId="0" applyFont="1" applyFill="1" applyBorder="1" applyAlignment="1">
      <alignment horizontal="center" vertical="center" wrapText="1" shrinkToFit="1"/>
    </xf>
    <xf numFmtId="0" fontId="32" fillId="3" borderId="8" xfId="0" applyFont="1" applyFill="1" applyBorder="1" applyAlignment="1">
      <alignment horizontal="center" vertical="center" wrapText="1" shrinkToFit="1"/>
    </xf>
    <xf numFmtId="0" fontId="31" fillId="9" borderId="1" xfId="0" applyFont="1" applyFill="1" applyBorder="1" applyAlignment="1">
      <alignment horizontal="center" vertical="center" wrapText="1" shrinkToFit="1"/>
    </xf>
    <xf numFmtId="0" fontId="30" fillId="9" borderId="1" xfId="0" applyFont="1" applyFill="1" applyBorder="1" applyAlignment="1">
      <alignment horizontal="center" vertical="center" wrapText="1" shrinkToFit="1"/>
    </xf>
    <xf numFmtId="4" fontId="31" fillId="3" borderId="1" xfId="0" applyNumberFormat="1" applyFont="1" applyFill="1" applyBorder="1" applyAlignment="1">
      <alignment horizontal="center" vertical="center" wrapText="1" shrinkToFit="1"/>
    </xf>
    <xf numFmtId="0" fontId="30" fillId="13" borderId="0" xfId="0" applyFont="1" applyFill="1" applyBorder="1" applyAlignment="1">
      <alignment horizontal="center" vertical="center" wrapText="1" shrinkToFit="1"/>
    </xf>
    <xf numFmtId="4" fontId="30" fillId="13" borderId="7" xfId="0" applyNumberFormat="1" applyFont="1" applyFill="1" applyBorder="1" applyAlignment="1">
      <alignment horizontal="center" vertical="center" wrapText="1" shrinkToFit="1"/>
    </xf>
    <xf numFmtId="0" fontId="30" fillId="13" borderId="9" xfId="0" applyFont="1" applyFill="1" applyBorder="1" applyAlignment="1">
      <alignment horizontal="center" vertical="center" wrapText="1" shrinkToFit="1"/>
    </xf>
    <xf numFmtId="4" fontId="30" fillId="13" borderId="2" xfId="0" applyNumberFormat="1" applyFont="1" applyFill="1" applyBorder="1" applyAlignment="1">
      <alignment horizontal="center" vertical="center" wrapText="1" shrinkToFit="1"/>
    </xf>
    <xf numFmtId="0" fontId="31" fillId="7" borderId="1" xfId="0" applyFont="1" applyFill="1" applyBorder="1" applyAlignment="1">
      <alignment horizontal="center" vertical="center" wrapText="1" shrinkToFit="1"/>
    </xf>
    <xf numFmtId="4" fontId="28" fillId="13" borderId="1" xfId="0" applyNumberFormat="1" applyFont="1" applyFill="1" applyBorder="1" applyAlignment="1">
      <alignment vertical="top" wrapText="1"/>
    </xf>
    <xf numFmtId="0" fontId="28" fillId="7" borderId="0" xfId="0" applyFont="1" applyFill="1" applyBorder="1" applyAlignment="1">
      <alignment horizontal="center" vertical="center" wrapText="1" shrinkToFit="1"/>
    </xf>
    <xf numFmtId="0" fontId="31" fillId="3" borderId="1" xfId="0" applyFont="1" applyFill="1" applyBorder="1" applyAlignment="1">
      <alignment horizontal="left" vertical="center" wrapText="1" shrinkToFit="1"/>
    </xf>
    <xf numFmtId="0" fontId="54" fillId="13" borderId="1" xfId="0" applyFont="1" applyFill="1" applyBorder="1" applyAlignment="1">
      <alignment horizontal="center" vertical="center" wrapText="1" shrinkToFit="1"/>
    </xf>
    <xf numFmtId="0" fontId="54" fillId="3" borderId="1" xfId="0" applyFont="1" applyFill="1" applyBorder="1" applyAlignment="1">
      <alignment horizontal="center" vertical="center" wrapText="1" shrinkToFit="1"/>
    </xf>
    <xf numFmtId="0" fontId="30" fillId="13" borderId="11" xfId="0" applyFont="1" applyFill="1" applyBorder="1" applyAlignment="1">
      <alignment horizontal="center" vertical="center" wrapText="1" shrinkToFit="1"/>
    </xf>
    <xf numFmtId="14" fontId="30" fillId="13" borderId="7" xfId="0" applyNumberFormat="1" applyFont="1" applyFill="1" applyBorder="1" applyAlignment="1">
      <alignment horizontal="center" vertical="center" wrapText="1" shrinkToFit="1"/>
    </xf>
    <xf numFmtId="0" fontId="31" fillId="13" borderId="7" xfId="0" applyFont="1" applyFill="1" applyBorder="1" applyAlignment="1">
      <alignment horizontal="center" vertical="center" wrapText="1" shrinkToFit="1"/>
    </xf>
    <xf numFmtId="0" fontId="28" fillId="13" borderId="13" xfId="0" applyFont="1" applyFill="1" applyBorder="1" applyAlignment="1">
      <alignment horizontal="center" vertical="center" wrapText="1" shrinkToFit="1"/>
    </xf>
    <xf numFmtId="0" fontId="32" fillId="2" borderId="0" xfId="0" applyFont="1" applyFill="1"/>
    <xf numFmtId="0" fontId="54" fillId="13" borderId="8" xfId="0" applyFont="1" applyFill="1" applyBorder="1" applyAlignment="1">
      <alignment horizontal="center" vertical="center" wrapText="1" shrinkToFit="1"/>
    </xf>
    <xf numFmtId="4" fontId="30" fillId="0" borderId="8" xfId="0" applyNumberFormat="1" applyFont="1" applyFill="1" applyBorder="1" applyAlignment="1">
      <alignment horizontal="center" vertical="center" wrapText="1" shrinkToFit="1"/>
    </xf>
    <xf numFmtId="168" fontId="28" fillId="13" borderId="1" xfId="0" applyNumberFormat="1" applyFont="1" applyFill="1" applyBorder="1" applyAlignment="1">
      <alignment horizontal="center" vertical="center" wrapText="1" shrinkToFit="1"/>
    </xf>
    <xf numFmtId="0" fontId="31" fillId="13" borderId="9" xfId="0" applyFont="1" applyFill="1" applyBorder="1" applyAlignment="1">
      <alignment horizontal="center" vertical="center" wrapText="1" shrinkToFit="1"/>
    </xf>
    <xf numFmtId="0" fontId="30" fillId="12" borderId="0" xfId="0" applyFont="1" applyFill="1" applyBorder="1" applyAlignment="1">
      <alignment horizontal="center" vertical="center" wrapText="1" shrinkToFit="1"/>
    </xf>
    <xf numFmtId="0" fontId="30" fillId="13" borderId="1" xfId="0" applyNumberFormat="1" applyFont="1" applyFill="1" applyBorder="1" applyAlignment="1">
      <alignment horizontal="center" vertical="center" wrapText="1" shrinkToFit="1"/>
    </xf>
    <xf numFmtId="0" fontId="28" fillId="13" borderId="8" xfId="0" applyNumberFormat="1" applyFont="1" applyFill="1" applyBorder="1" applyAlignment="1">
      <alignment horizontal="center" vertical="center" wrapText="1" shrinkToFit="1"/>
    </xf>
    <xf numFmtId="0" fontId="72" fillId="0" borderId="0" xfId="0" applyFont="1" applyAlignment="1">
      <alignment wrapText="1"/>
    </xf>
    <xf numFmtId="0" fontId="32" fillId="0" borderId="0" xfId="0" applyFont="1"/>
    <xf numFmtId="0" fontId="31" fillId="0" borderId="8" xfId="0" applyFont="1" applyBorder="1" applyAlignment="1">
      <alignment horizontal="center" vertical="center" wrapText="1" shrinkToFit="1"/>
    </xf>
    <xf numFmtId="0" fontId="32" fillId="13" borderId="1" xfId="0" applyFont="1" applyFill="1" applyBorder="1" applyAlignment="1">
      <alignment wrapText="1"/>
    </xf>
    <xf numFmtId="14" fontId="32" fillId="13" borderId="1" xfId="0" applyNumberFormat="1" applyFont="1" applyFill="1" applyBorder="1" applyAlignment="1">
      <alignment wrapText="1"/>
    </xf>
    <xf numFmtId="0" fontId="31" fillId="13" borderId="1" xfId="0" applyFont="1" applyFill="1" applyBorder="1" applyAlignment="1">
      <alignment wrapText="1"/>
    </xf>
    <xf numFmtId="0" fontId="32" fillId="13" borderId="0" xfId="0" applyFont="1" applyFill="1" applyAlignment="1">
      <alignment wrapText="1"/>
    </xf>
    <xf numFmtId="0" fontId="32" fillId="13" borderId="0" xfId="0" applyFont="1" applyFill="1"/>
    <xf numFmtId="0" fontId="28" fillId="0" borderId="1" xfId="0" applyFont="1" applyBorder="1" applyAlignment="1">
      <alignment horizontal="center" vertical="center" wrapText="1" shrinkToFit="1"/>
    </xf>
    <xf numFmtId="0" fontId="32" fillId="0" borderId="1" xfId="0" applyFont="1" applyBorder="1"/>
    <xf numFmtId="4" fontId="32" fillId="0" borderId="1" xfId="0" applyNumberFormat="1" applyFont="1" applyBorder="1"/>
    <xf numFmtId="0" fontId="31" fillId="0" borderId="1" xfId="0" applyFont="1" applyBorder="1" applyAlignment="1">
      <alignment wrapText="1"/>
    </xf>
    <xf numFmtId="14" fontId="32" fillId="0" borderId="1" xfId="0" applyNumberFormat="1" applyFont="1" applyBorder="1"/>
    <xf numFmtId="0" fontId="28" fillId="3" borderId="1" xfId="0" applyFont="1" applyFill="1" applyBorder="1" applyAlignment="1">
      <alignment wrapText="1"/>
    </xf>
    <xf numFmtId="14" fontId="28" fillId="3" borderId="1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8" fillId="7" borderId="7" xfId="0" applyFont="1" applyFill="1" applyBorder="1" applyAlignment="1">
      <alignment horizontal="center" vertical="center" wrapText="1" shrinkToFit="1"/>
    </xf>
    <xf numFmtId="0" fontId="8" fillId="7" borderId="8" xfId="0" applyFont="1" applyFill="1" applyBorder="1" applyAlignment="1">
      <alignment horizontal="center" vertical="center" wrapText="1" shrinkToFit="1"/>
    </xf>
    <xf numFmtId="0" fontId="6" fillId="7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9" fillId="3" borderId="1" xfId="0" applyNumberFormat="1" applyFont="1" applyFill="1" applyBorder="1" applyAlignment="1">
      <alignment horizontal="right" vertical="center" wrapText="1" shrinkToFit="1"/>
    </xf>
    <xf numFmtId="49" fontId="9" fillId="0" borderId="1" xfId="0" applyNumberFormat="1" applyFont="1" applyFill="1" applyBorder="1" applyAlignment="1">
      <alignment horizontal="right" vertical="center" wrapText="1" shrinkToFit="1"/>
    </xf>
    <xf numFmtId="49" fontId="8" fillId="7" borderId="1" xfId="0" applyNumberFormat="1" applyFont="1" applyFill="1" applyBorder="1" applyAlignment="1">
      <alignment horizontal="right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14" fontId="6" fillId="7" borderId="8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right" vertical="center" wrapText="1" shrinkToFit="1"/>
    </xf>
    <xf numFmtId="0" fontId="7" fillId="7" borderId="1" xfId="0" applyFont="1" applyFill="1" applyBorder="1" applyAlignment="1">
      <alignment horizontal="center" vertical="center" wrapText="1"/>
    </xf>
    <xf numFmtId="49" fontId="8" fillId="7" borderId="8" xfId="0" applyNumberFormat="1" applyFont="1" applyFill="1" applyBorder="1" applyAlignment="1">
      <alignment horizontal="right" vertical="center" wrapText="1" shrinkToFit="1"/>
    </xf>
    <xf numFmtId="164" fontId="8" fillId="7" borderId="8" xfId="3" applyFont="1" applyFill="1" applyBorder="1" applyAlignment="1">
      <alignment horizontal="center" vertical="center" wrapText="1" shrinkToFit="1"/>
    </xf>
    <xf numFmtId="0" fontId="9" fillId="11" borderId="7" xfId="0" applyFont="1" applyFill="1" applyBorder="1" applyAlignment="1">
      <alignment horizontal="left" vertical="top" wrapText="1" shrinkToFit="1"/>
    </xf>
    <xf numFmtId="164" fontId="13" fillId="3" borderId="1" xfId="3" applyFont="1" applyFill="1" applyBorder="1" applyAlignment="1">
      <alignment vertical="center" wrapText="1" shrinkToFit="1"/>
    </xf>
    <xf numFmtId="4" fontId="13" fillId="0" borderId="1" xfId="3" applyNumberFormat="1" applyFont="1" applyBorder="1" applyAlignment="1">
      <alignment horizontal="center"/>
    </xf>
    <xf numFmtId="0" fontId="9" fillId="13" borderId="8" xfId="0" applyFont="1" applyFill="1" applyBorder="1" applyAlignment="1">
      <alignment horizontal="center" vertical="top" wrapText="1" shrinkToFit="1"/>
    </xf>
    <xf numFmtId="0" fontId="13" fillId="3" borderId="1" xfId="3" applyNumberFormat="1" applyFont="1" applyFill="1" applyBorder="1" applyAlignment="1">
      <alignment horizontal="center" vertical="center" wrapText="1" shrinkToFit="1"/>
    </xf>
    <xf numFmtId="0" fontId="8" fillId="17" borderId="8" xfId="0" applyFont="1" applyFill="1" applyBorder="1" applyAlignment="1">
      <alignment horizontal="center" vertical="center" wrapText="1" shrinkToFit="1"/>
    </xf>
    <xf numFmtId="49" fontId="6" fillId="20" borderId="7" xfId="0" applyNumberFormat="1" applyFont="1" applyFill="1" applyBorder="1" applyAlignment="1">
      <alignment horizontal="right" vertical="center" wrapText="1" shrinkToFit="1"/>
    </xf>
    <xf numFmtId="0" fontId="6" fillId="20" borderId="7" xfId="0" applyFont="1" applyFill="1" applyBorder="1" applyAlignment="1">
      <alignment horizontal="left" vertical="center" wrapText="1"/>
    </xf>
    <xf numFmtId="0" fontId="7" fillId="20" borderId="7" xfId="0" applyNumberFormat="1" applyFont="1" applyFill="1" applyBorder="1" applyAlignment="1">
      <alignment horizontal="center" vertical="center" wrapText="1" shrinkToFit="1"/>
    </xf>
    <xf numFmtId="0" fontId="41" fillId="20" borderId="7" xfId="0" applyFont="1" applyFill="1" applyBorder="1" applyAlignment="1">
      <alignment vertical="center" wrapText="1" shrinkToFit="1"/>
    </xf>
    <xf numFmtId="0" fontId="38" fillId="20" borderId="7" xfId="0" applyFont="1" applyFill="1" applyBorder="1" applyAlignment="1">
      <alignment horizontal="center" vertical="center" wrapText="1" shrinkToFit="1"/>
    </xf>
    <xf numFmtId="0" fontId="9" fillId="20" borderId="7" xfId="0" applyFont="1" applyFill="1" applyBorder="1" applyAlignment="1">
      <alignment horizontal="center" vertical="center" wrapText="1" shrinkToFit="1"/>
    </xf>
    <xf numFmtId="0" fontId="9" fillId="20" borderId="7" xfId="0" applyFont="1" applyFill="1" applyBorder="1" applyAlignment="1">
      <alignment horizontal="left" vertical="center" wrapText="1" shrinkToFit="1"/>
    </xf>
    <xf numFmtId="49" fontId="7" fillId="7" borderId="4" xfId="0" applyNumberFormat="1" applyFont="1" applyFill="1" applyBorder="1" applyAlignment="1">
      <alignment horizontal="right" vertical="center" wrapText="1" shrinkToFit="1"/>
    </xf>
    <xf numFmtId="1" fontId="42" fillId="7" borderId="5" xfId="0" applyNumberFormat="1" applyFont="1" applyFill="1" applyBorder="1" applyAlignment="1">
      <alignment horizontal="center" vertical="center" wrapText="1"/>
    </xf>
    <xf numFmtId="2" fontId="42" fillId="7" borderId="2" xfId="0" applyNumberFormat="1" applyFont="1" applyFill="1" applyBorder="1" applyAlignment="1">
      <alignment horizontal="center" vertical="center" wrapText="1"/>
    </xf>
    <xf numFmtId="0" fontId="38" fillId="7" borderId="4" xfId="0" applyFont="1" applyFill="1" applyBorder="1" applyAlignment="1">
      <alignment horizontal="center" vertical="center" wrapText="1" shrinkToFit="1"/>
    </xf>
    <xf numFmtId="0" fontId="9" fillId="7" borderId="12" xfId="0" applyFont="1" applyFill="1" applyBorder="1" applyAlignment="1">
      <alignment horizontal="center" vertical="center" wrapText="1" shrinkToFit="1"/>
    </xf>
    <xf numFmtId="14" fontId="7" fillId="7" borderId="12" xfId="0" applyNumberFormat="1" applyFont="1" applyFill="1" applyBorder="1" applyAlignment="1">
      <alignment horizontal="center" vertical="center" wrapText="1" shrinkToFit="1"/>
    </xf>
    <xf numFmtId="0" fontId="6" fillId="7" borderId="12" xfId="0" applyFont="1" applyFill="1" applyBorder="1" applyAlignment="1">
      <alignment horizontal="center" vertical="center" wrapText="1" shrinkToFit="1"/>
    </xf>
    <xf numFmtId="0" fontId="9" fillId="7" borderId="7" xfId="0" applyFont="1" applyFill="1" applyBorder="1" applyAlignment="1">
      <alignment horizontal="left" vertical="top" wrapText="1" shrinkToFit="1"/>
    </xf>
    <xf numFmtId="0" fontId="42" fillId="7" borderId="6" xfId="0" applyFont="1" applyFill="1" applyBorder="1" applyAlignment="1">
      <alignment horizontal="left" vertical="center" wrapText="1"/>
    </xf>
    <xf numFmtId="1" fontId="42" fillId="7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 shrinkToFit="1"/>
    </xf>
    <xf numFmtId="0" fontId="42" fillId="7" borderId="2" xfId="0" applyFont="1" applyFill="1" applyBorder="1" applyAlignment="1">
      <alignment horizontal="left" vertical="center" wrapText="1"/>
    </xf>
    <xf numFmtId="1" fontId="42" fillId="7" borderId="2" xfId="0" applyNumberFormat="1" applyFont="1" applyFill="1" applyBorder="1" applyAlignment="1">
      <alignment horizontal="center" vertical="center" wrapText="1"/>
    </xf>
    <xf numFmtId="0" fontId="7" fillId="7" borderId="2" xfId="0" applyNumberFormat="1" applyFont="1" applyFill="1" applyBorder="1" applyAlignment="1">
      <alignment horizontal="center" vertical="center" wrapText="1" shrinkToFit="1"/>
    </xf>
    <xf numFmtId="0" fontId="42" fillId="7" borderId="9" xfId="0" applyFont="1" applyFill="1" applyBorder="1" applyAlignment="1">
      <alignment horizontal="left" vertical="center" wrapText="1"/>
    </xf>
    <xf numFmtId="0" fontId="41" fillId="7" borderId="4" xfId="0" applyFont="1" applyFill="1" applyBorder="1" applyAlignment="1">
      <alignment vertical="center" wrapText="1" shrinkToFit="1"/>
    </xf>
    <xf numFmtId="0" fontId="7" fillId="7" borderId="8" xfId="0" applyFont="1" applyFill="1" applyBorder="1" applyAlignment="1">
      <alignment horizontal="center" vertical="center" wrapText="1" shrinkToFit="1"/>
    </xf>
    <xf numFmtId="1" fontId="62" fillId="7" borderId="2" xfId="0" applyNumberFormat="1" applyFont="1" applyFill="1" applyBorder="1" applyAlignment="1">
      <alignment horizontal="center" vertical="center" wrapText="1"/>
    </xf>
    <xf numFmtId="0" fontId="42" fillId="7" borderId="11" xfId="0" applyFont="1" applyFill="1" applyBorder="1" applyAlignment="1">
      <alignment horizontal="left" vertical="center" wrapText="1"/>
    </xf>
    <xf numFmtId="1" fontId="42" fillId="7" borderId="11" xfId="0" applyNumberFormat="1" applyFont="1" applyFill="1" applyBorder="1" applyAlignment="1">
      <alignment horizontal="center" vertical="center" wrapText="1"/>
    </xf>
    <xf numFmtId="49" fontId="7" fillId="7" borderId="13" xfId="0" applyNumberFormat="1" applyFont="1" applyFill="1" applyBorder="1" applyAlignment="1">
      <alignment horizontal="right" vertical="center" wrapText="1" shrinkToFit="1"/>
    </xf>
    <xf numFmtId="0" fontId="42" fillId="7" borderId="15" xfId="0" applyFont="1" applyFill="1" applyBorder="1" applyAlignment="1">
      <alignment horizontal="left" vertical="center" wrapText="1"/>
    </xf>
    <xf numFmtId="1" fontId="42" fillId="7" borderId="9" xfId="0" applyNumberFormat="1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43" fontId="13" fillId="7" borderId="1" xfId="3" applyNumberFormat="1" applyFont="1" applyFill="1" applyBorder="1" applyAlignment="1">
      <alignment horizontal="center" vertical="center" wrapText="1"/>
    </xf>
    <xf numFmtId="0" fontId="73" fillId="7" borderId="11" xfId="0" applyFont="1" applyFill="1" applyBorder="1" applyAlignment="1">
      <alignment horizontal="left" vertical="center" wrapText="1"/>
    </xf>
    <xf numFmtId="1" fontId="73" fillId="7" borderId="2" xfId="0" applyNumberFormat="1" applyFont="1" applyFill="1" applyBorder="1" applyAlignment="1">
      <alignment horizontal="center" vertical="center" wrapText="1"/>
    </xf>
    <xf numFmtId="43" fontId="73" fillId="7" borderId="1" xfId="3" applyNumberFormat="1" applyFont="1" applyFill="1" applyBorder="1" applyAlignment="1">
      <alignment horizontal="center" vertical="center"/>
    </xf>
    <xf numFmtId="0" fontId="42" fillId="7" borderId="1" xfId="0" applyFont="1" applyFill="1" applyBorder="1" applyAlignment="1">
      <alignment horizontal="center" vertical="center" wrapText="1" shrinkToFit="1"/>
    </xf>
    <xf numFmtId="14" fontId="42" fillId="7" borderId="1" xfId="0" applyNumberFormat="1" applyFont="1" applyFill="1" applyBorder="1" applyAlignment="1">
      <alignment horizontal="center" vertical="center" wrapText="1" shrinkToFit="1"/>
    </xf>
    <xf numFmtId="0" fontId="73" fillId="7" borderId="9" xfId="0" applyFont="1" applyFill="1" applyBorder="1" applyAlignment="1">
      <alignment horizontal="left" vertical="center" wrapText="1"/>
    </xf>
    <xf numFmtId="0" fontId="73" fillId="7" borderId="15" xfId="0" applyFont="1" applyFill="1" applyBorder="1" applyAlignment="1">
      <alignment horizontal="left" vertical="center" wrapText="1"/>
    </xf>
    <xf numFmtId="0" fontId="73" fillId="7" borderId="1" xfId="0" applyNumberFormat="1" applyFont="1" applyFill="1" applyBorder="1" applyAlignment="1">
      <alignment horizontal="center" vertical="center" wrapText="1" shrinkToFit="1"/>
    </xf>
    <xf numFmtId="0" fontId="6" fillId="7" borderId="8" xfId="0" applyFont="1" applyFill="1" applyBorder="1" applyAlignment="1">
      <alignment horizontal="left" vertical="center" wrapText="1"/>
    </xf>
    <xf numFmtId="43" fontId="6" fillId="7" borderId="1" xfId="3" applyNumberFormat="1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 wrapText="1" shrinkToFit="1"/>
    </xf>
    <xf numFmtId="0" fontId="6" fillId="7" borderId="7" xfId="0" applyFont="1" applyFill="1" applyBorder="1" applyAlignment="1">
      <alignment horizontal="left" vertical="center" wrapText="1"/>
    </xf>
    <xf numFmtId="49" fontId="38" fillId="3" borderId="1" xfId="0" applyNumberFormat="1" applyFont="1" applyFill="1" applyBorder="1" applyAlignment="1">
      <alignment horizontal="right" vertical="center" wrapText="1" shrinkToFit="1"/>
    </xf>
    <xf numFmtId="0" fontId="43" fillId="3" borderId="1" xfId="0" applyFont="1" applyFill="1" applyBorder="1" applyAlignment="1">
      <alignment horizontal="center" vertical="center" wrapText="1" shrinkToFit="1"/>
    </xf>
    <xf numFmtId="14" fontId="9" fillId="0" borderId="2" xfId="0" applyNumberFormat="1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13" fillId="0" borderId="1" xfId="0" applyNumberFormat="1" applyFont="1" applyFill="1" applyBorder="1" applyAlignment="1">
      <alignment horizontal="center" vertical="center" wrapText="1" shrinkToFit="1"/>
    </xf>
    <xf numFmtId="0" fontId="9" fillId="3" borderId="12" xfId="0" applyFont="1" applyFill="1" applyBorder="1" applyAlignment="1">
      <alignment horizontal="center" vertical="center" wrapText="1" shrinkToFit="1"/>
    </xf>
    <xf numFmtId="14" fontId="7" fillId="3" borderId="12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left" vertical="top" wrapText="1" shrinkToFit="1"/>
    </xf>
    <xf numFmtId="0" fontId="8" fillId="3" borderId="7" xfId="0" applyFont="1" applyFill="1" applyBorder="1" applyAlignment="1">
      <alignment horizontal="left" vertical="top" wrapText="1" shrinkToFit="1"/>
    </xf>
    <xf numFmtId="0" fontId="39" fillId="4" borderId="8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left" vertical="center" wrapText="1"/>
    </xf>
    <xf numFmtId="43" fontId="13" fillId="0" borderId="1" xfId="3" applyNumberFormat="1" applyFont="1" applyFill="1" applyBorder="1" applyAlignment="1">
      <alignment horizontal="center" vertical="center"/>
    </xf>
    <xf numFmtId="43" fontId="7" fillId="0" borderId="1" xfId="3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 shrinkToFit="1"/>
    </xf>
    <xf numFmtId="43" fontId="7" fillId="3" borderId="1" xfId="3" applyNumberFormat="1" applyFont="1" applyFill="1" applyBorder="1" applyAlignment="1">
      <alignment horizontal="center" vertical="center"/>
    </xf>
    <xf numFmtId="43" fontId="7" fillId="0" borderId="0" xfId="0" applyNumberFormat="1" applyFont="1" applyFill="1" applyAlignment="1"/>
    <xf numFmtId="0" fontId="7" fillId="0" borderId="9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 shrinkToFit="1"/>
    </xf>
    <xf numFmtId="14" fontId="7" fillId="0" borderId="10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left" vertical="top" wrapText="1" shrinkToFit="1"/>
    </xf>
    <xf numFmtId="49" fontId="7" fillId="3" borderId="7" xfId="0" applyNumberFormat="1" applyFont="1" applyFill="1" applyBorder="1" applyAlignment="1">
      <alignment horizontal="right" vertical="center" wrapText="1" shrinkToFit="1"/>
    </xf>
    <xf numFmtId="0" fontId="7" fillId="0" borderId="15" xfId="0" applyFont="1" applyFill="1" applyBorder="1" applyAlignment="1">
      <alignment horizontal="left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64" fontId="13" fillId="0" borderId="7" xfId="3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3" fontId="7" fillId="0" borderId="7" xfId="3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right" vertical="center" wrapText="1" shrinkToFit="1"/>
    </xf>
    <xf numFmtId="0" fontId="7" fillId="0" borderId="6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3" fontId="7" fillId="0" borderId="8" xfId="3" applyNumberFormat="1" applyFont="1" applyFill="1" applyBorder="1" applyAlignment="1">
      <alignment horizontal="center" vertical="center"/>
    </xf>
    <xf numFmtId="43" fontId="7" fillId="0" borderId="8" xfId="3" applyNumberFormat="1" applyFont="1" applyFill="1" applyBorder="1" applyAlignment="1">
      <alignment horizontal="center" vertical="center" wrapText="1"/>
    </xf>
    <xf numFmtId="43" fontId="7" fillId="0" borderId="1" xfId="3" applyNumberFormat="1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 shrinkToFit="1"/>
    </xf>
    <xf numFmtId="0" fontId="7" fillId="0" borderId="1" xfId="3" applyNumberFormat="1" applyFont="1" applyFill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left" vertical="center" wrapText="1"/>
    </xf>
    <xf numFmtId="1" fontId="73" fillId="3" borderId="11" xfId="0" applyNumberFormat="1" applyFont="1" applyFill="1" applyBorder="1" applyAlignment="1">
      <alignment horizontal="center" vertical="center" wrapText="1"/>
    </xf>
    <xf numFmtId="0" fontId="42" fillId="3" borderId="1" xfId="0" applyNumberFormat="1" applyFont="1" applyFill="1" applyBorder="1" applyAlignment="1">
      <alignment horizontal="center" vertical="center" wrapText="1" shrinkToFit="1"/>
    </xf>
    <xf numFmtId="2" fontId="73" fillId="3" borderId="1" xfId="0" applyNumberFormat="1" applyFont="1" applyFill="1" applyBorder="1" applyAlignment="1">
      <alignment horizontal="center" vertical="center" wrapText="1"/>
    </xf>
    <xf numFmtId="164" fontId="73" fillId="3" borderId="1" xfId="3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left" vertical="top" wrapText="1" shrinkToFit="1"/>
    </xf>
    <xf numFmtId="1" fontId="13" fillId="3" borderId="1" xfId="0" applyNumberFormat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justify" vertical="center" wrapText="1"/>
    </xf>
    <xf numFmtId="0" fontId="13" fillId="3" borderId="8" xfId="0" applyFont="1" applyFill="1" applyBorder="1" applyAlignment="1">
      <alignment horizontal="left" vertical="top" wrapText="1" shrinkToFit="1"/>
    </xf>
    <xf numFmtId="49" fontId="6" fillId="3" borderId="7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1" fontId="7" fillId="3" borderId="9" xfId="0" applyNumberFormat="1" applyFont="1" applyFill="1" applyBorder="1" applyAlignment="1">
      <alignment horizontal="center" vertical="center" wrapText="1" shrinkToFit="1"/>
    </xf>
    <xf numFmtId="1" fontId="7" fillId="0" borderId="8" xfId="0" applyNumberFormat="1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left" vertical="center" wrapText="1" shrinkToFi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13" fillId="3" borderId="1" xfId="3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14" fontId="9" fillId="6" borderId="1" xfId="0" applyNumberFormat="1" applyFont="1" applyFill="1" applyBorder="1" applyAlignment="1">
      <alignment horizontal="center" vertical="center" wrapText="1" shrinkToFit="1"/>
    </xf>
    <xf numFmtId="0" fontId="8" fillId="16" borderId="8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/>
    <xf numFmtId="0" fontId="11" fillId="3" borderId="7" xfId="0" applyFont="1" applyFill="1" applyBorder="1" applyAlignment="1">
      <alignment vertical="top" wrapText="1"/>
    </xf>
    <xf numFmtId="4" fontId="13" fillId="7" borderId="1" xfId="3" applyNumberFormat="1" applyFont="1" applyFill="1" applyBorder="1" applyAlignment="1">
      <alignment horizontal="center" vertical="center" wrapText="1" shrinkToFit="1"/>
    </xf>
    <xf numFmtId="14" fontId="9" fillId="7" borderId="7" xfId="0" applyNumberFormat="1" applyFont="1" applyFill="1" applyBorder="1" applyAlignment="1">
      <alignment horizontal="center" vertical="center" wrapText="1" shrinkToFit="1"/>
    </xf>
    <xf numFmtId="1" fontId="13" fillId="7" borderId="1" xfId="0" applyNumberFormat="1" applyFont="1" applyFill="1" applyBorder="1" applyAlignment="1">
      <alignment horizontal="center" vertical="center" wrapText="1" shrinkToFit="1"/>
    </xf>
    <xf numFmtId="164" fontId="13" fillId="7" borderId="1" xfId="3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left" vertical="top" wrapText="1" shrinkToFit="1"/>
    </xf>
    <xf numFmtId="0" fontId="7" fillId="7" borderId="4" xfId="0" applyFont="1" applyFill="1" applyBorder="1" applyAlignment="1">
      <alignment horizontal="justify" vertical="center" wrapText="1"/>
    </xf>
    <xf numFmtId="14" fontId="9" fillId="7" borderId="12" xfId="0" applyNumberFormat="1" applyFont="1" applyFill="1" applyBorder="1" applyAlignment="1">
      <alignment horizontal="center" vertical="center" wrapText="1" shrinkToFit="1"/>
    </xf>
    <xf numFmtId="0" fontId="8" fillId="8" borderId="16" xfId="0" applyFont="1" applyFill="1" applyBorder="1" applyAlignment="1">
      <alignment horizontal="center" vertical="center" wrapText="1" shrinkToFit="1"/>
    </xf>
    <xf numFmtId="0" fontId="13" fillId="7" borderId="1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 shrinkToFit="1"/>
    </xf>
    <xf numFmtId="14" fontId="9" fillId="7" borderId="10" xfId="0" applyNumberFormat="1" applyFont="1" applyFill="1" applyBorder="1" applyAlignment="1">
      <alignment horizontal="center" vertical="center" wrapText="1" shrinkToFit="1"/>
    </xf>
    <xf numFmtId="14" fontId="9" fillId="7" borderId="8" xfId="0" applyNumberFormat="1" applyFont="1" applyFill="1" applyBorder="1" applyAlignment="1">
      <alignment horizontal="center" vertical="center" wrapText="1" shrinkToFit="1"/>
    </xf>
    <xf numFmtId="0" fontId="8" fillId="8" borderId="6" xfId="0" applyFont="1" applyFill="1" applyBorder="1" applyAlignment="1">
      <alignment horizontal="center" vertical="center" wrapText="1" shrinkToFit="1"/>
    </xf>
    <xf numFmtId="0" fontId="13" fillId="11" borderId="8" xfId="0" applyFont="1" applyFill="1" applyBorder="1" applyAlignment="1">
      <alignment horizontal="left" vertical="top" wrapText="1" shrinkToFit="1"/>
    </xf>
    <xf numFmtId="0" fontId="8" fillId="4" borderId="13" xfId="0" applyFont="1" applyFill="1" applyBorder="1" applyAlignment="1">
      <alignment horizontal="center" vertical="center" wrapText="1" shrinkToFit="1"/>
    </xf>
    <xf numFmtId="0" fontId="13" fillId="11" borderId="11" xfId="0" applyFont="1" applyFill="1" applyBorder="1" applyAlignment="1">
      <alignment horizontal="left" vertical="top" wrapText="1" shrinkToFit="1"/>
    </xf>
    <xf numFmtId="0" fontId="13" fillId="11" borderId="9" xfId="0" applyFont="1" applyFill="1" applyBorder="1" applyAlignment="1">
      <alignment horizontal="left" vertical="top" wrapText="1" shrinkToFit="1"/>
    </xf>
    <xf numFmtId="0" fontId="13" fillId="11" borderId="13" xfId="0" applyFont="1" applyFill="1" applyBorder="1" applyAlignment="1">
      <alignment horizontal="left" vertical="top" wrapText="1" shrinkToFit="1"/>
    </xf>
    <xf numFmtId="0" fontId="8" fillId="4" borderId="8" xfId="0" applyFont="1" applyFill="1" applyBorder="1" applyAlignment="1">
      <alignment horizontal="center" vertical="center" wrapText="1" shrinkToFit="1"/>
    </xf>
    <xf numFmtId="0" fontId="8" fillId="13" borderId="1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right" vertical="center" wrapText="1" shrinkToFit="1"/>
    </xf>
    <xf numFmtId="0" fontId="7" fillId="3" borderId="2" xfId="0" applyFont="1" applyFill="1" applyBorder="1" applyAlignment="1">
      <alignment horizontal="left" vertical="top" wrapText="1"/>
    </xf>
    <xf numFmtId="4" fontId="7" fillId="3" borderId="2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74" fillId="1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/>
    <xf numFmtId="0" fontId="9" fillId="13" borderId="8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/>
    <xf numFmtId="14" fontId="9" fillId="0" borderId="13" xfId="0" applyNumberFormat="1" applyFont="1" applyFill="1" applyBorder="1" applyAlignment="1">
      <alignment horizontal="center" vertical="center" wrapText="1" shrinkToFit="1"/>
    </xf>
    <xf numFmtId="14" fontId="7" fillId="0" borderId="0" xfId="0" applyNumberFormat="1" applyFont="1" applyFill="1" applyBorder="1" applyAlignment="1">
      <alignment horizontal="center" vertical="center" wrapText="1" shrinkToFit="1"/>
    </xf>
    <xf numFmtId="0" fontId="8" fillId="3" borderId="17" xfId="0" applyFont="1" applyFill="1" applyBorder="1" applyAlignment="1">
      <alignment horizontal="center" vertical="center" wrapText="1" shrinkToFit="1"/>
    </xf>
    <xf numFmtId="14" fontId="6" fillId="3" borderId="1" xfId="0" applyNumberFormat="1" applyFont="1" applyFill="1" applyBorder="1" applyAlignment="1">
      <alignment horizontal="center" vertical="center" wrapText="1" shrinkToFit="1"/>
    </xf>
    <xf numFmtId="49" fontId="13" fillId="3" borderId="1" xfId="0" applyNumberFormat="1" applyFont="1" applyFill="1" applyBorder="1" applyAlignment="1">
      <alignment horizontal="center" vertical="center" wrapText="1" shrinkToFit="1"/>
    </xf>
    <xf numFmtId="43" fontId="7" fillId="0" borderId="1" xfId="0" applyNumberFormat="1" applyFont="1" applyFill="1" applyBorder="1" applyAlignment="1"/>
    <xf numFmtId="0" fontId="8" fillId="4" borderId="14" xfId="0" applyFont="1" applyFill="1" applyBorder="1" applyAlignment="1">
      <alignment horizontal="center" vertical="center" wrapText="1" shrinkToFit="1"/>
    </xf>
    <xf numFmtId="0" fontId="30" fillId="0" borderId="8" xfId="0" applyFont="1" applyBorder="1" applyAlignment="1">
      <alignment horizontal="center" vertical="center" wrapText="1" shrinkToFit="1"/>
    </xf>
    <xf numFmtId="0" fontId="30" fillId="0" borderId="2" xfId="0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0" fontId="30" fillId="0" borderId="4" xfId="0" applyFont="1" applyBorder="1" applyAlignment="1">
      <alignment horizontal="center" vertical="center" wrapText="1" shrinkToFit="1"/>
    </xf>
    <xf numFmtId="3" fontId="77" fillId="0" borderId="1" xfId="0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7" borderId="7" xfId="0" applyFont="1" applyFill="1" applyBorder="1" applyAlignment="1">
      <alignment horizontal="center" vertical="center" wrapText="1" shrinkToFit="1"/>
    </xf>
    <xf numFmtId="0" fontId="8" fillId="7" borderId="8" xfId="0" applyFont="1" applyFill="1" applyBorder="1" applyAlignment="1">
      <alignment horizontal="center" vertical="center" wrapText="1" shrinkToFit="1"/>
    </xf>
    <xf numFmtId="0" fontId="11" fillId="3" borderId="12" xfId="0" applyFont="1" applyFill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11" fillId="3" borderId="10" xfId="0" applyFont="1" applyFill="1" applyBorder="1" applyAlignment="1">
      <alignment vertical="top" wrapText="1"/>
    </xf>
    <xf numFmtId="49" fontId="77" fillId="0" borderId="7" xfId="0" applyNumberFormat="1" applyFont="1" applyFill="1" applyBorder="1" applyAlignment="1">
      <alignment horizontal="center" vertical="center" wrapText="1" shrinkToFit="1"/>
    </xf>
    <xf numFmtId="0" fontId="77" fillId="0" borderId="7" xfId="0" applyFont="1" applyFill="1" applyBorder="1" applyAlignment="1">
      <alignment horizontal="left" vertical="center" wrapText="1" shrinkToFit="1"/>
    </xf>
    <xf numFmtId="3" fontId="78" fillId="0" borderId="7" xfId="0" applyNumberFormat="1" applyFont="1" applyFill="1" applyBorder="1" applyAlignment="1">
      <alignment horizontal="center" vertical="center" wrapText="1" shrinkToFit="1"/>
    </xf>
    <xf numFmtId="0" fontId="78" fillId="0" borderId="7" xfId="0" applyFont="1" applyFill="1" applyBorder="1" applyAlignment="1">
      <alignment horizontal="center" vertical="center" wrapText="1" shrinkToFit="1"/>
    </xf>
    <xf numFmtId="164" fontId="78" fillId="0" borderId="0" xfId="0" applyNumberFormat="1" applyFont="1" applyFill="1" applyAlignment="1">
      <alignment horizontal="center" vertical="center" wrapText="1" shrinkToFit="1"/>
    </xf>
    <xf numFmtId="4" fontId="78" fillId="0" borderId="0" xfId="0" applyNumberFormat="1" applyFont="1" applyFill="1" applyAlignment="1">
      <alignment horizontal="center" vertical="center" wrapText="1" shrinkToFit="1"/>
    </xf>
    <xf numFmtId="0" fontId="77" fillId="0" borderId="7" xfId="0" applyFont="1" applyFill="1" applyBorder="1" applyAlignment="1">
      <alignment horizontal="center" vertical="center" wrapText="1" shrinkToFit="1"/>
    </xf>
    <xf numFmtId="0" fontId="77" fillId="0" borderId="7" xfId="0" applyFont="1" applyFill="1" applyBorder="1" applyAlignment="1">
      <alignment horizontal="left" vertical="top" wrapText="1" shrinkToFit="1"/>
    </xf>
    <xf numFmtId="4" fontId="77" fillId="0" borderId="4" xfId="0" applyNumberFormat="1" applyFont="1" applyFill="1" applyBorder="1" applyAlignment="1">
      <alignment horizontal="center" vertical="center" wrapText="1" shrinkToFit="1"/>
    </xf>
    <xf numFmtId="0" fontId="78" fillId="0" borderId="0" xfId="0" applyFont="1" applyFill="1" applyAlignment="1">
      <alignment horizontal="center" vertical="center" wrapText="1" shrinkToFit="1"/>
    </xf>
    <xf numFmtId="0" fontId="77" fillId="0" borderId="1" xfId="0" applyFont="1" applyFill="1" applyBorder="1" applyAlignment="1">
      <alignment horizontal="center" vertical="center" wrapText="1" shrinkToFit="1"/>
    </xf>
    <xf numFmtId="168" fontId="77" fillId="0" borderId="7" xfId="0" applyNumberFormat="1" applyFont="1" applyFill="1" applyBorder="1" applyAlignment="1">
      <alignment horizontal="center" vertical="center" wrapText="1" shrinkToFit="1"/>
    </xf>
    <xf numFmtId="49" fontId="78" fillId="0" borderId="1" xfId="0" applyNumberFormat="1" applyFont="1" applyFill="1" applyBorder="1" applyAlignment="1">
      <alignment horizontal="center" vertical="center" wrapText="1" shrinkToFit="1"/>
    </xf>
    <xf numFmtId="0" fontId="78" fillId="0" borderId="1" xfId="0" applyFont="1" applyFill="1" applyBorder="1" applyAlignment="1">
      <alignment horizontal="left" vertical="center" wrapText="1" shrinkToFit="1"/>
    </xf>
    <xf numFmtId="3" fontId="78" fillId="0" borderId="1" xfId="0" applyNumberFormat="1" applyFont="1" applyFill="1" applyBorder="1" applyAlignment="1">
      <alignment horizontal="center" vertical="center" wrapText="1" shrinkToFit="1"/>
    </xf>
    <xf numFmtId="0" fontId="78" fillId="0" borderId="1" xfId="0" applyFont="1" applyFill="1" applyBorder="1" applyAlignment="1">
      <alignment horizontal="center" vertical="center" wrapText="1" shrinkToFit="1"/>
    </xf>
    <xf numFmtId="4" fontId="78" fillId="0" borderId="1" xfId="0" applyNumberFormat="1" applyFont="1" applyFill="1" applyBorder="1" applyAlignment="1">
      <alignment horizontal="center" vertical="center" wrapText="1" shrinkToFit="1"/>
    </xf>
    <xf numFmtId="4" fontId="77" fillId="0" borderId="1" xfId="0" applyNumberFormat="1" applyFont="1" applyFill="1" applyBorder="1" applyAlignment="1">
      <alignment horizontal="center" vertical="center" wrapText="1" shrinkToFit="1"/>
    </xf>
    <xf numFmtId="0" fontId="78" fillId="0" borderId="1" xfId="0" applyFont="1" applyFill="1" applyBorder="1" applyAlignment="1">
      <alignment horizontal="left" vertical="top" wrapText="1" shrinkToFit="1"/>
    </xf>
    <xf numFmtId="0" fontId="77" fillId="0" borderId="2" xfId="0" applyFont="1" applyFill="1" applyBorder="1" applyAlignment="1">
      <alignment horizontal="left" vertical="center" wrapText="1" shrinkToFit="1"/>
    </xf>
    <xf numFmtId="0" fontId="77" fillId="0" borderId="4" xfId="0" applyFont="1" applyFill="1" applyBorder="1" applyAlignment="1">
      <alignment horizontal="left" vertical="top" wrapText="1" shrinkToFit="1"/>
    </xf>
    <xf numFmtId="0" fontId="78" fillId="0" borderId="2" xfId="0" applyFont="1" applyFill="1" applyBorder="1" applyAlignment="1">
      <alignment horizontal="center" vertical="center" wrapText="1" shrinkToFit="1"/>
    </xf>
    <xf numFmtId="0" fontId="76" fillId="0" borderId="0" xfId="0" applyFont="1" applyFill="1" applyAlignment="1">
      <alignment vertical="center"/>
    </xf>
    <xf numFmtId="49" fontId="78" fillId="0" borderId="13" xfId="0" applyNumberFormat="1" applyFont="1" applyFill="1" applyBorder="1" applyAlignment="1">
      <alignment horizontal="center" vertical="center" wrapText="1" shrinkToFit="1"/>
    </xf>
    <xf numFmtId="0" fontId="78" fillId="0" borderId="2" xfId="0" applyFont="1" applyFill="1" applyBorder="1" applyAlignment="1">
      <alignment horizontal="left" vertical="center" wrapText="1" shrinkToFit="1"/>
    </xf>
    <xf numFmtId="0" fontId="77" fillId="0" borderId="10" xfId="0" applyFont="1" applyFill="1" applyBorder="1" applyAlignment="1">
      <alignment horizontal="center" vertical="center" wrapText="1" shrinkToFit="1"/>
    </xf>
    <xf numFmtId="0" fontId="78" fillId="0" borderId="10" xfId="0" applyFont="1" applyFill="1" applyBorder="1" applyAlignment="1">
      <alignment horizontal="left" vertical="top" wrapText="1" shrinkToFit="1"/>
    </xf>
    <xf numFmtId="0" fontId="78" fillId="0" borderId="8" xfId="0" applyFont="1" applyFill="1" applyBorder="1" applyAlignment="1">
      <alignment horizontal="center" vertical="center" wrapText="1" shrinkToFit="1"/>
    </xf>
    <xf numFmtId="0" fontId="77" fillId="0" borderId="8" xfId="0" applyFont="1" applyFill="1" applyBorder="1" applyAlignment="1">
      <alignment horizontal="center" vertical="center" wrapText="1" shrinkToFit="1"/>
    </xf>
    <xf numFmtId="0" fontId="78" fillId="0" borderId="8" xfId="0" applyFont="1" applyFill="1" applyBorder="1" applyAlignment="1">
      <alignment horizontal="left" vertical="top" wrapText="1" shrinkToFit="1"/>
    </xf>
    <xf numFmtId="49" fontId="78" fillId="0" borderId="8" xfId="0" applyNumberFormat="1" applyFont="1" applyFill="1" applyBorder="1" applyAlignment="1">
      <alignment horizontal="center" vertical="center" wrapText="1" shrinkToFit="1"/>
    </xf>
    <xf numFmtId="49" fontId="78" fillId="0" borderId="0" xfId="0" applyNumberFormat="1" applyFont="1" applyFill="1" applyAlignment="1">
      <alignment horizontal="center" vertical="center" wrapText="1" shrinkToFit="1"/>
    </xf>
    <xf numFmtId="0" fontId="78" fillId="0" borderId="0" xfId="0" applyFont="1" applyFill="1" applyAlignment="1">
      <alignment horizontal="left" vertical="center" wrapText="1" shrinkToFit="1"/>
    </xf>
    <xf numFmtId="3" fontId="78" fillId="0" borderId="0" xfId="0" applyNumberFormat="1" applyFont="1" applyFill="1" applyAlignment="1">
      <alignment horizontal="center" vertical="center" wrapText="1" shrinkToFit="1"/>
    </xf>
    <xf numFmtId="0" fontId="78" fillId="0" borderId="0" xfId="0" applyFont="1" applyFill="1" applyAlignment="1">
      <alignment horizontal="justify" vertical="center" wrapText="1" shrinkToFit="1"/>
    </xf>
    <xf numFmtId="0" fontId="77" fillId="0" borderId="0" xfId="0" applyFont="1" applyFill="1" applyAlignment="1">
      <alignment horizontal="center" vertical="center" wrapText="1" shrinkToFit="1"/>
    </xf>
    <xf numFmtId="0" fontId="78" fillId="0" borderId="0" xfId="0" applyFont="1" applyFill="1" applyAlignment="1">
      <alignment horizontal="left" vertical="top" wrapText="1" shrinkToFit="1"/>
    </xf>
    <xf numFmtId="0" fontId="0" fillId="0" borderId="0" xfId="0" applyFill="1"/>
    <xf numFmtId="0" fontId="77" fillId="8" borderId="1" xfId="0" applyFont="1" applyFill="1" applyBorder="1" applyAlignment="1">
      <alignment horizontal="center" vertical="center" wrapText="1" shrinkToFit="1"/>
    </xf>
    <xf numFmtId="0" fontId="77" fillId="23" borderId="1" xfId="0" applyFont="1" applyFill="1" applyBorder="1" applyAlignment="1">
      <alignment horizontal="center" vertical="center" wrapText="1" shrinkToFit="1"/>
    </xf>
    <xf numFmtId="0" fontId="77" fillId="4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right" vertical="center" wrapText="1" shrinkToFit="1"/>
    </xf>
    <xf numFmtId="49" fontId="9" fillId="0" borderId="1" xfId="0" applyNumberFormat="1" applyFont="1" applyFill="1" applyBorder="1" applyAlignment="1">
      <alignment horizontal="righ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7" fillId="10" borderId="1" xfId="0" applyNumberFormat="1" applyFont="1" applyFill="1" applyBorder="1" applyAlignment="1">
      <alignment horizontal="right" vertical="center" wrapText="1" shrinkToFit="1"/>
    </xf>
    <xf numFmtId="0" fontId="7" fillId="0" borderId="1" xfId="7" applyFont="1" applyFill="1" applyBorder="1" applyAlignment="1" applyProtection="1">
      <alignment vertical="top" wrapText="1"/>
      <protection locked="0" hidden="1"/>
    </xf>
    <xf numFmtId="0" fontId="8" fillId="3" borderId="1" xfId="0" applyFont="1" applyFill="1" applyBorder="1" applyAlignment="1">
      <alignment horizontal="center" vertical="center" wrapText="1" shrinkToFit="1"/>
    </xf>
    <xf numFmtId="0" fontId="6" fillId="23" borderId="8" xfId="0" applyFont="1" applyFill="1" applyBorder="1" applyAlignment="1">
      <alignment horizontal="center" vertical="center" wrapText="1" shrinkToFit="1"/>
    </xf>
    <xf numFmtId="0" fontId="80" fillId="3" borderId="1" xfId="0" applyFont="1" applyFill="1" applyBorder="1" applyAlignment="1">
      <alignment vertical="top" wrapText="1"/>
    </xf>
    <xf numFmtId="14" fontId="80" fillId="3" borderId="1" xfId="0" applyNumberFormat="1" applyFont="1" applyFill="1" applyBorder="1" applyAlignment="1">
      <alignment vertical="top" wrapText="1"/>
    </xf>
    <xf numFmtId="0" fontId="80" fillId="3" borderId="1" xfId="0" applyNumberFormat="1" applyFont="1" applyFill="1" applyBorder="1" applyAlignment="1">
      <alignment vertical="top" wrapText="1"/>
    </xf>
    <xf numFmtId="14" fontId="80" fillId="3" borderId="1" xfId="0" applyNumberFormat="1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14" fontId="28" fillId="13" borderId="1" xfId="0" applyNumberFormat="1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left" vertical="top"/>
    </xf>
    <xf numFmtId="0" fontId="11" fillId="6" borderId="5" xfId="0" applyFont="1" applyFill="1" applyBorder="1" applyAlignment="1">
      <alignment vertical="top"/>
    </xf>
    <xf numFmtId="4" fontId="11" fillId="6" borderId="5" xfId="0" applyNumberFormat="1" applyFont="1" applyFill="1" applyBorder="1" applyAlignment="1">
      <alignment vertical="top"/>
    </xf>
    <xf numFmtId="49" fontId="7" fillId="10" borderId="1" xfId="0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right" vertical="center" wrapText="1" shrinkToFit="1"/>
    </xf>
    <xf numFmtId="0" fontId="39" fillId="8" borderId="1" xfId="0" applyFont="1" applyFill="1" applyBorder="1" applyAlignment="1">
      <alignment horizontal="center" vertical="center" wrapText="1" shrinkToFit="1"/>
    </xf>
    <xf numFmtId="0" fontId="25" fillId="13" borderId="1" xfId="0" applyFont="1" applyFill="1" applyBorder="1" applyAlignment="1">
      <alignment wrapText="1"/>
    </xf>
    <xf numFmtId="49" fontId="7" fillId="10" borderId="8" xfId="0" applyNumberFormat="1" applyFont="1" applyFill="1" applyBorder="1" applyAlignment="1">
      <alignment horizontal="right" vertical="center"/>
    </xf>
    <xf numFmtId="0" fontId="7" fillId="10" borderId="1" xfId="0" applyFont="1" applyFill="1" applyBorder="1" applyAlignment="1">
      <alignment horizontal="center" vertical="center" wrapText="1"/>
    </xf>
    <xf numFmtId="164" fontId="6" fillId="10" borderId="1" xfId="3" applyFont="1" applyFill="1" applyBorder="1" applyAlignment="1">
      <alignment horizontal="center" vertical="center" wrapText="1" shrinkToFit="1"/>
    </xf>
    <xf numFmtId="164" fontId="7" fillId="10" borderId="1" xfId="3" applyFont="1" applyFill="1" applyBorder="1" applyAlignment="1">
      <alignment horizontal="center" vertical="center" wrapText="1" shrinkToFit="1"/>
    </xf>
    <xf numFmtId="0" fontId="13" fillId="10" borderId="1" xfId="0" applyFont="1" applyFill="1" applyBorder="1" applyAlignment="1">
      <alignment horizontal="center" vertical="center" wrapText="1" shrinkToFit="1"/>
    </xf>
    <xf numFmtId="164" fontId="13" fillId="10" borderId="1" xfId="3" applyFont="1" applyFill="1" applyBorder="1" applyAlignment="1">
      <alignment horizontal="center" vertical="center" wrapText="1" shrinkToFit="1"/>
    </xf>
    <xf numFmtId="14" fontId="9" fillId="10" borderId="8" xfId="0" applyNumberFormat="1" applyFont="1" applyFill="1" applyBorder="1" applyAlignment="1">
      <alignment vertical="center" wrapText="1" shrinkToFit="1"/>
    </xf>
    <xf numFmtId="49" fontId="8" fillId="10" borderId="7" xfId="0" applyNumberFormat="1" applyFont="1" applyFill="1" applyBorder="1" applyAlignment="1">
      <alignment horizontal="center" vertical="center" wrapText="1" shrinkToFit="1"/>
    </xf>
    <xf numFmtId="0" fontId="8" fillId="10" borderId="7" xfId="0" applyFont="1" applyFill="1" applyBorder="1" applyAlignment="1">
      <alignment horizontal="center" vertical="center" wrapText="1" shrinkToFit="1"/>
    </xf>
    <xf numFmtId="3" fontId="9" fillId="10" borderId="7" xfId="0" applyNumberFormat="1" applyFont="1" applyFill="1" applyBorder="1" applyAlignment="1">
      <alignment horizontal="center" vertical="center" wrapText="1" shrinkToFit="1"/>
    </xf>
    <xf numFmtId="0" fontId="9" fillId="10" borderId="7" xfId="0" applyFont="1" applyFill="1" applyBorder="1" applyAlignment="1">
      <alignment horizontal="center" vertical="center" wrapText="1" shrinkToFit="1"/>
    </xf>
    <xf numFmtId="4" fontId="8" fillId="10" borderId="7" xfId="3" applyNumberFormat="1" applyFont="1" applyFill="1" applyBorder="1" applyAlignment="1">
      <alignment horizontal="center" vertical="center" wrapText="1" shrinkToFit="1"/>
    </xf>
    <xf numFmtId="14" fontId="6" fillId="10" borderId="7" xfId="0" applyNumberFormat="1" applyFont="1" applyFill="1" applyBorder="1" applyAlignment="1">
      <alignment horizontal="center" vertical="center" wrapText="1"/>
    </xf>
    <xf numFmtId="14" fontId="6" fillId="10" borderId="7" xfId="0" applyNumberFormat="1" applyFont="1" applyFill="1" applyBorder="1" applyAlignment="1">
      <alignment horizontal="left" vertical="center" wrapText="1"/>
    </xf>
    <xf numFmtId="0" fontId="6" fillId="10" borderId="7" xfId="0" applyFont="1" applyFill="1" applyBorder="1" applyAlignment="1">
      <alignment horizontal="center" vertical="center" wrapText="1"/>
    </xf>
    <xf numFmtId="4" fontId="6" fillId="10" borderId="4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6" fillId="10" borderId="1" xfId="0" applyFont="1" applyFill="1" applyBorder="1" applyAlignment="1">
      <alignment horizontal="center" vertical="center" wrapText="1"/>
    </xf>
    <xf numFmtId="168" fontId="6" fillId="10" borderId="7" xfId="0" applyNumberFormat="1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 shrinkToFit="1"/>
    </xf>
    <xf numFmtId="4" fontId="6" fillId="10" borderId="8" xfId="0" applyNumberFormat="1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 shrinkToFit="1"/>
    </xf>
    <xf numFmtId="0" fontId="6" fillId="10" borderId="7" xfId="0" applyFont="1" applyFill="1" applyBorder="1" applyAlignment="1">
      <alignment horizontal="center" vertical="top" wrapText="1"/>
    </xf>
    <xf numFmtId="0" fontId="0" fillId="10" borderId="0" xfId="0" applyFill="1" applyAlignment="1">
      <alignment vertical="top" wrapText="1"/>
    </xf>
    <xf numFmtId="0" fontId="7" fillId="0" borderId="1" xfId="0" applyFont="1" applyFill="1" applyBorder="1" applyAlignment="1">
      <alignment horizontal="center" vertical="top" wrapText="1" shrinkToFit="1"/>
    </xf>
    <xf numFmtId="0" fontId="7" fillId="6" borderId="1" xfId="0" applyFont="1" applyFill="1" applyBorder="1" applyAlignment="1">
      <alignment horizontal="center" vertical="top" wrapText="1" shrinkToFit="1"/>
    </xf>
    <xf numFmtId="0" fontId="9" fillId="0" borderId="0" xfId="0" applyFont="1" applyFill="1" applyBorder="1" applyAlignment="1">
      <alignment horizontal="center" vertical="top" wrapText="1" shrinkToFit="1"/>
    </xf>
    <xf numFmtId="0" fontId="8" fillId="7" borderId="8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10" borderId="8" xfId="0" applyFont="1" applyFill="1" applyBorder="1" applyAlignment="1">
      <alignment horizontal="center" vertical="center" wrapText="1" shrinkToFit="1"/>
    </xf>
    <xf numFmtId="0" fontId="7" fillId="3" borderId="1" xfId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 shrinkToFit="1"/>
    </xf>
    <xf numFmtId="0" fontId="9" fillId="0" borderId="0" xfId="0" applyFont="1" applyFill="1" applyBorder="1" applyAlignment="1" applyProtection="1">
      <alignment horizontal="left" vertical="center" wrapText="1" shrinkToFit="1"/>
    </xf>
    <xf numFmtId="0" fontId="9" fillId="0" borderId="0" xfId="0" applyFont="1" applyFill="1" applyBorder="1" applyAlignment="1" applyProtection="1">
      <alignment horizontal="right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14" fontId="6" fillId="0" borderId="0" xfId="0" applyNumberFormat="1" applyFont="1" applyFill="1" applyBorder="1" applyAlignment="1" applyProtection="1">
      <alignment horizontal="center" vertical="center" wrapText="1" shrinkToFit="1"/>
    </xf>
    <xf numFmtId="49" fontId="8" fillId="3" borderId="1" xfId="0" applyNumberFormat="1" applyFont="1" applyFill="1" applyBorder="1" applyAlignment="1" applyProtection="1">
      <alignment horizontal="left" vertical="center" wrapText="1" shrinkToFit="1"/>
    </xf>
    <xf numFmtId="0" fontId="9" fillId="0" borderId="0" xfId="0" applyFont="1" applyFill="1" applyBorder="1" applyAlignment="1" applyProtection="1">
      <alignment horizontal="center" vertical="center" wrapText="1" shrinkToFit="1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164" fontId="9" fillId="0" borderId="0" xfId="3" applyFont="1" applyFill="1" applyBorder="1" applyAlignment="1" applyProtection="1">
      <alignment horizontal="center" vertical="center" wrapText="1" shrinkToFit="1"/>
      <protection locked="0"/>
    </xf>
    <xf numFmtId="4" fontId="9" fillId="0" borderId="0" xfId="3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3" borderId="1" xfId="0" applyFont="1" applyFill="1" applyBorder="1" applyAlignment="1" applyProtection="1">
      <alignment horizontal="center" vertical="center" wrapText="1" shrinkToFit="1"/>
      <protection locked="0"/>
    </xf>
    <xf numFmtId="0" fontId="9" fillId="3" borderId="1" xfId="0" applyFont="1" applyFill="1" applyBorder="1" applyAlignment="1" applyProtection="1">
      <alignment horizontal="left" vertical="center" wrapText="1" shrinkToFit="1"/>
      <protection locked="0"/>
    </xf>
    <xf numFmtId="0" fontId="9" fillId="3" borderId="0" xfId="0" applyFont="1" applyFill="1" applyBorder="1" applyAlignment="1" applyProtection="1">
      <alignment horizontal="center" vertical="center" wrapText="1" shrinkToFit="1"/>
      <protection locked="0"/>
    </xf>
    <xf numFmtId="0" fontId="84" fillId="3" borderId="0" xfId="0" applyFont="1" applyFill="1" applyBorder="1" applyAlignment="1" applyProtection="1">
      <alignment horizontal="center" vertical="center" wrapText="1" shrinkToFi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 applyProtection="1">
      <alignment vertical="center" wrapText="1" shrinkToFit="1"/>
      <protection locked="0"/>
    </xf>
    <xf numFmtId="3" fontId="11" fillId="3" borderId="1" xfId="3" applyNumberFormat="1" applyFont="1" applyFill="1" applyBorder="1" applyAlignment="1" applyProtection="1">
      <alignment horizontal="center" vertical="center" wrapText="1" shrinkToFit="1"/>
      <protection locked="0"/>
    </xf>
    <xf numFmtId="165" fontId="11" fillId="3" borderId="1" xfId="3" applyNumberFormat="1" applyFont="1" applyFill="1" applyBorder="1" applyAlignment="1" applyProtection="1">
      <alignment horizontal="center" vertical="center" wrapText="1" shrinkToFit="1"/>
      <protection locked="0"/>
    </xf>
    <xf numFmtId="4" fontId="11" fillId="3" borderId="1" xfId="3" applyNumberFormat="1" applyFont="1" applyFill="1" applyBorder="1" applyAlignment="1" applyProtection="1">
      <alignment horizontal="center" vertical="center" wrapText="1" shrinkToFit="1"/>
      <protection locked="0"/>
    </xf>
    <xf numFmtId="0" fontId="9" fillId="3" borderId="1" xfId="0" applyFont="1" applyFill="1" applyBorder="1" applyAlignment="1" applyProtection="1">
      <alignment vertical="center" wrapText="1" shrinkToFit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9" fillId="3" borderId="1" xfId="3" applyFont="1" applyFill="1" applyBorder="1" applyAlignment="1" applyProtection="1">
      <alignment horizontal="center" vertical="center" wrapText="1" shrinkToFit="1"/>
      <protection locked="0"/>
    </xf>
    <xf numFmtId="43" fontId="9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1" xfId="0" applyFont="1" applyFill="1" applyBorder="1" applyAlignment="1" applyProtection="1">
      <alignment vertical="justify"/>
      <protection locked="0"/>
    </xf>
    <xf numFmtId="0" fontId="7" fillId="3" borderId="1" xfId="0" applyFont="1" applyFill="1" applyBorder="1" applyAlignment="1" applyProtection="1">
      <alignment horizontal="left" vertical="justify" wrapText="1"/>
      <protection locked="0"/>
    </xf>
    <xf numFmtId="0" fontId="7" fillId="3" borderId="1" xfId="0" applyFont="1" applyFill="1" applyBorder="1" applyAlignment="1" applyProtection="1">
      <alignment vertical="justify" wrapText="1" shrinkToFit="1"/>
      <protection locked="0"/>
    </xf>
    <xf numFmtId="0" fontId="8" fillId="3" borderId="1" xfId="0" applyFont="1" applyFill="1" applyBorder="1" applyAlignment="1" applyProtection="1">
      <alignment vertical="justify" wrapText="1" shrinkToFit="1"/>
      <protection locked="0"/>
    </xf>
    <xf numFmtId="3" fontId="9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3" borderId="1" xfId="0" applyNumberFormat="1" applyFont="1" applyFill="1" applyBorder="1" applyAlignment="1" applyProtection="1">
      <alignment vertical="center" wrapText="1" shrinkToFit="1"/>
      <protection locked="0"/>
    </xf>
    <xf numFmtId="14" fontId="9" fillId="3" borderId="1" xfId="0" applyNumberFormat="1" applyFont="1" applyFill="1" applyBorder="1" applyAlignment="1" applyProtection="1">
      <alignment vertical="center" wrapText="1" shrinkToFit="1"/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0" fontId="11" fillId="3" borderId="0" xfId="0" applyFont="1" applyFill="1" applyBorder="1" applyAlignment="1" applyProtection="1">
      <alignment wrapText="1"/>
      <protection locked="0"/>
    </xf>
    <xf numFmtId="3" fontId="13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3" borderId="1" xfId="3" applyNumberFormat="1" applyFont="1" applyFill="1" applyBorder="1" applyAlignment="1" applyProtection="1">
      <alignment vertical="center" wrapText="1" shrinkToFi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3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0" fontId="7" fillId="3" borderId="1" xfId="0" applyFont="1" applyFill="1" applyBorder="1" applyAlignment="1" applyProtection="1">
      <alignment horizontal="left" vertical="center" wrapText="1" shrinkToFit="1"/>
      <protection locked="0"/>
    </xf>
    <xf numFmtId="0" fontId="7" fillId="3" borderId="0" xfId="0" applyFont="1" applyFill="1" applyBorder="1" applyAlignment="1" applyProtection="1">
      <alignment horizontal="center" vertical="center" wrapText="1" shrinkToFit="1"/>
      <protection locked="0"/>
    </xf>
    <xf numFmtId="14" fontId="7" fillId="3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 applyProtection="1">
      <alignment horizontal="left" vertical="center" wrapText="1" shrinkToFi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4" fontId="7" fillId="3" borderId="1" xfId="3" applyNumberFormat="1" applyFont="1" applyFill="1" applyBorder="1" applyAlignment="1" applyProtection="1">
      <alignment horizontal="center" vertical="center"/>
      <protection locked="0"/>
    </xf>
    <xf numFmtId="0" fontId="7" fillId="3" borderId="1" xfId="3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1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3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vertical="center" wrapText="1" shrinkToFit="1"/>
      <protection locked="0"/>
    </xf>
    <xf numFmtId="0" fontId="9" fillId="3" borderId="0" xfId="0" applyFont="1" applyFill="1" applyBorder="1" applyAlignment="1" applyProtection="1">
      <alignment vertical="center" wrapText="1" shrinkToFit="1"/>
      <protection locked="0"/>
    </xf>
    <xf numFmtId="4" fontId="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 applyProtection="1">
      <alignment vertical="justify"/>
      <protection locked="0"/>
    </xf>
    <xf numFmtId="0" fontId="7" fillId="3" borderId="1" xfId="2" applyFont="1" applyFill="1" applyBorder="1" applyAlignment="1" applyProtection="1">
      <alignment horizontal="justify" vertical="center" wrapText="1" shrinkToFit="1"/>
      <protection locked="0"/>
    </xf>
    <xf numFmtId="0" fontId="6" fillId="3" borderId="1" xfId="2" applyFont="1" applyFill="1" applyBorder="1" applyAlignment="1" applyProtection="1">
      <alignment horizontal="justify" vertical="center" wrapText="1" shrinkToFit="1"/>
      <protection locked="0"/>
    </xf>
    <xf numFmtId="0" fontId="7" fillId="3" borderId="1" xfId="2" applyFont="1" applyFill="1" applyBorder="1" applyAlignment="1" applyProtection="1">
      <alignment horizontal="justify" vertical="justify" wrapText="1" shrinkToFit="1"/>
      <protection locked="0"/>
    </xf>
    <xf numFmtId="0" fontId="7" fillId="3" borderId="1" xfId="0" applyFont="1" applyFill="1" applyBorder="1" applyAlignment="1" applyProtection="1">
      <alignment horizontal="justify" vertical="justify" wrapText="1" shrinkToFi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1" xfId="2" applyFont="1" applyFill="1" applyBorder="1" applyAlignment="1" applyProtection="1">
      <alignment horizontal="center" vertical="center" wrapText="1" shrinkToFi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 applyProtection="1">
      <alignment horizontal="justify" vertical="justify" wrapText="1" shrinkToFit="1"/>
      <protection locked="0"/>
    </xf>
    <xf numFmtId="0" fontId="6" fillId="3" borderId="1" xfId="2" applyFont="1" applyFill="1" applyBorder="1" applyAlignment="1" applyProtection="1">
      <alignment vertical="justify" wrapText="1" shrinkToFit="1"/>
      <protection locked="0"/>
    </xf>
    <xf numFmtId="3" fontId="7" fillId="3" borderId="1" xfId="2" applyNumberFormat="1" applyFont="1" applyFill="1" applyBorder="1" applyAlignment="1" applyProtection="1">
      <alignment horizontal="center" vertical="center" wrapText="1" shrinkToFit="1"/>
      <protection locked="0"/>
    </xf>
    <xf numFmtId="4" fontId="7" fillId="3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3" borderId="1" xfId="2" applyFont="1" applyFill="1" applyBorder="1" applyAlignment="1" applyProtection="1">
      <alignment horizontal="center" vertical="center" wrapText="1" shrinkToFit="1"/>
      <protection locked="0"/>
    </xf>
    <xf numFmtId="4" fontId="7" fillId="3" borderId="1" xfId="3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 applyProtection="1">
      <alignment horizontal="justify" vertical="center" wrapText="1" shrinkToFit="1"/>
      <protection locked="0"/>
    </xf>
    <xf numFmtId="0" fontId="7" fillId="3" borderId="1" xfId="0" applyFont="1" applyFill="1" applyBorder="1" applyAlignment="1" applyProtection="1">
      <alignment horizontal="justify" vertical="center" wrapText="1" shrinkToFit="1"/>
      <protection locked="0"/>
    </xf>
    <xf numFmtId="3" fontId="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2" applyFont="1" applyFill="1" applyBorder="1" applyAlignment="1" applyProtection="1">
      <alignment horizontal="center" vertical="center" wrapText="1" shrinkToFit="1"/>
      <protection locked="0"/>
    </xf>
    <xf numFmtId="4" fontId="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 applyProtection="1">
      <alignment horizontal="left" vertical="center" wrapText="1" shrinkToFit="1"/>
      <protection locked="0"/>
    </xf>
    <xf numFmtId="0" fontId="6" fillId="3" borderId="0" xfId="0" applyFont="1" applyFill="1" applyBorder="1" applyAlignment="1" applyProtection="1">
      <alignment horizontal="center" vertical="center" wrapText="1" shrinkToFit="1"/>
      <protection locked="0"/>
    </xf>
    <xf numFmtId="0" fontId="6" fillId="3" borderId="1" xfId="2" applyFont="1" applyFill="1" applyBorder="1" applyAlignment="1" applyProtection="1">
      <alignment vertical="center" wrapText="1" shrinkToFit="1"/>
      <protection locked="0"/>
    </xf>
    <xf numFmtId="0" fontId="7" fillId="3" borderId="1" xfId="1" applyFont="1" applyFill="1" applyBorder="1" applyAlignment="1" applyProtection="1">
      <alignment horizontal="left" vertical="center" wrapText="1" shrinkToFit="1"/>
      <protection locked="0"/>
    </xf>
    <xf numFmtId="0" fontId="7" fillId="3" borderId="1" xfId="1" applyFont="1" applyFill="1" applyBorder="1" applyAlignment="1" applyProtection="1">
      <alignment vertical="center" wrapText="1" shrinkToFit="1"/>
      <protection locked="0"/>
    </xf>
    <xf numFmtId="0" fontId="7" fillId="3" borderId="1" xfId="0" applyFont="1" applyFill="1" applyBorder="1" applyAlignment="1" applyProtection="1">
      <alignment vertical="center" wrapText="1" shrinkToFit="1"/>
      <protection locked="0"/>
    </xf>
    <xf numFmtId="49" fontId="8" fillId="3" borderId="1" xfId="0" applyNumberFormat="1" applyFont="1" applyFill="1" applyBorder="1" applyAlignment="1" applyProtection="1">
      <alignment vertical="center" wrapText="1" shrinkToFit="1"/>
      <protection locked="0"/>
    </xf>
    <xf numFmtId="4" fontId="8" fillId="3" borderId="1" xfId="0" applyNumberFormat="1" applyFont="1" applyFill="1" applyBorder="1" applyAlignment="1" applyProtection="1">
      <alignment vertical="center" wrapText="1" shrinkToFit="1"/>
      <protection locked="0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4" fontId="9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7" fillId="3" borderId="1" xfId="0" applyNumberFormat="1" applyFont="1" applyFill="1" applyBorder="1" applyAlignment="1" applyProtection="1">
      <alignment vertical="top" wrapText="1"/>
      <protection locked="0"/>
    </xf>
    <xf numFmtId="4" fontId="7" fillId="3" borderId="1" xfId="0" applyNumberFormat="1" applyFont="1" applyFill="1" applyBorder="1" applyAlignment="1" applyProtection="1">
      <alignment vertical="top"/>
      <protection locked="0"/>
    </xf>
    <xf numFmtId="0" fontId="9" fillId="3" borderId="1" xfId="0" applyFont="1" applyFill="1" applyBorder="1" applyAlignment="1" applyProtection="1">
      <alignment vertical="top" wrapText="1"/>
      <protection locked="0"/>
    </xf>
    <xf numFmtId="14" fontId="9" fillId="3" borderId="1" xfId="0" applyNumberFormat="1" applyFont="1" applyFill="1" applyBorder="1" applyAlignment="1" applyProtection="1">
      <alignment horizontal="left" vertical="top" wrapText="1"/>
      <protection locked="0"/>
    </xf>
    <xf numFmtId="0" fontId="6" fillId="3" borderId="1" xfId="1" applyFont="1" applyFill="1" applyBorder="1" applyAlignment="1" applyProtection="1">
      <alignment horizontal="left" vertical="center" wrapText="1"/>
      <protection locked="0"/>
    </xf>
    <xf numFmtId="0" fontId="13" fillId="3" borderId="1" xfId="0" applyNumberFormat="1" applyFont="1" applyFill="1" applyBorder="1" applyAlignment="1" applyProtection="1">
      <alignment vertical="top" wrapText="1"/>
      <protection locked="0"/>
    </xf>
    <xf numFmtId="0" fontId="9" fillId="3" borderId="1" xfId="0" applyNumberFormat="1" applyFont="1" applyFill="1" applyBorder="1" applyAlignment="1" applyProtection="1">
      <alignment horizontal="center" vertical="top" wrapText="1"/>
      <protection locked="0"/>
    </xf>
    <xf numFmtId="4" fontId="13" fillId="3" borderId="1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 applyProtection="1">
      <alignment vertical="top" wrapText="1"/>
      <protection locked="0"/>
    </xf>
    <xf numFmtId="49" fontId="7" fillId="3" borderId="1" xfId="1" applyNumberFormat="1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Protection="1">
      <protection locked="0"/>
    </xf>
    <xf numFmtId="3" fontId="13" fillId="3" borderId="1" xfId="0" applyNumberFormat="1" applyFont="1" applyFill="1" applyBorder="1" applyAlignment="1" applyProtection="1">
      <alignment horizontal="center" vertical="center"/>
      <protection locked="0"/>
    </xf>
    <xf numFmtId="4" fontId="13" fillId="3" borderId="1" xfId="0" applyNumberFormat="1" applyFont="1" applyFill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left" vertical="top"/>
      <protection locked="0"/>
    </xf>
    <xf numFmtId="4" fontId="9" fillId="3" borderId="1" xfId="3" applyNumberFormat="1" applyFont="1" applyFill="1" applyBorder="1" applyAlignment="1" applyProtection="1">
      <alignment horizontal="center" vertical="center" wrapText="1" shrinkToFit="1"/>
      <protection locked="0"/>
    </xf>
    <xf numFmtId="4" fontId="13" fillId="3" borderId="1" xfId="3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1" applyFont="1" applyFill="1" applyBorder="1" applyAlignment="1" applyProtection="1">
      <alignment horizontal="left" vertical="center" wrapText="1" shrinkToFit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4" fontId="9" fillId="3" borderId="1" xfId="3" applyNumberFormat="1" applyFont="1" applyFill="1" applyBorder="1" applyAlignment="1" applyProtection="1">
      <alignment vertical="center" wrapText="1" shrinkToFit="1"/>
      <protection locked="0"/>
    </xf>
    <xf numFmtId="4" fontId="7" fillId="3" borderId="1" xfId="0" applyNumberFormat="1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3" borderId="1" xfId="0" applyNumberFormat="1" applyFont="1" applyFill="1" applyBorder="1" applyAlignment="1" applyProtection="1">
      <alignment vertical="center" wrapText="1"/>
      <protection locked="0"/>
    </xf>
    <xf numFmtId="14" fontId="7" fillId="3" borderId="1" xfId="0" applyNumberFormat="1" applyFont="1" applyFill="1" applyBorder="1" applyAlignment="1" applyProtection="1">
      <alignment horizontal="left" vertical="center"/>
      <protection locked="0"/>
    </xf>
    <xf numFmtId="0" fontId="19" fillId="3" borderId="1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8" applyFont="1" applyFill="1" applyBorder="1" applyAlignment="1" applyProtection="1">
      <alignment horizontal="left" vertical="center" wrapText="1" shrinkToFit="1"/>
      <protection locked="0"/>
    </xf>
    <xf numFmtId="0" fontId="7" fillId="3" borderId="1" xfId="8" applyFont="1" applyFill="1" applyBorder="1" applyAlignment="1" applyProtection="1">
      <alignment horizontal="left" vertical="center" wrapText="1" shrinkToFit="1"/>
      <protection locked="0"/>
    </xf>
    <xf numFmtId="0" fontId="6" fillId="3" borderId="1" xfId="8" applyFont="1" applyFill="1" applyBorder="1" applyAlignment="1" applyProtection="1">
      <alignment horizontal="left" vertical="center" wrapText="1"/>
      <protection locked="0"/>
    </xf>
    <xf numFmtId="0" fontId="7" fillId="3" borderId="1" xfId="1" applyFont="1" applyFill="1" applyBorder="1" applyAlignment="1" applyProtection="1">
      <alignment horizontal="left" vertical="top" wrapText="1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" borderId="1" xfId="3" applyNumberFormat="1" applyFont="1" applyFill="1" applyBorder="1" applyAlignment="1" applyProtection="1">
      <alignment horizontal="center" vertical="center" wrapText="1" shrinkToFit="1"/>
      <protection locked="0"/>
    </xf>
    <xf numFmtId="0" fontId="8" fillId="3" borderId="1" xfId="0" applyFont="1" applyFill="1" applyBorder="1" applyAlignment="1" applyProtection="1">
      <alignment horizontal="center" vertical="center" wrapText="1" shrinkToFit="1"/>
      <protection locked="0"/>
    </xf>
    <xf numFmtId="0" fontId="8" fillId="3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left" vertical="center" wrapText="1" shrinkToFi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 shrinkToFit="1"/>
    </xf>
    <xf numFmtId="0" fontId="6" fillId="3" borderId="1" xfId="0" applyFont="1" applyFill="1" applyBorder="1" applyAlignment="1" applyProtection="1">
      <alignment vertical="center" wrapText="1" shrinkToFit="1"/>
    </xf>
    <xf numFmtId="49" fontId="9" fillId="3" borderId="1" xfId="0" applyNumberFormat="1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vertical="justify"/>
    </xf>
    <xf numFmtId="0" fontId="7" fillId="3" borderId="1" xfId="0" applyFont="1" applyFill="1" applyBorder="1" applyAlignment="1" applyProtection="1">
      <alignment horizontal="left" vertical="justify" wrapText="1"/>
    </xf>
    <xf numFmtId="0" fontId="9" fillId="3" borderId="1" xfId="0" applyFont="1" applyFill="1" applyBorder="1" applyAlignment="1" applyProtection="1">
      <alignment horizontal="left" vertical="center" wrapText="1" shrinkToFit="1"/>
    </xf>
    <xf numFmtId="0" fontId="7" fillId="3" borderId="1" xfId="0" applyFont="1" applyFill="1" applyBorder="1" applyAlignment="1" applyProtection="1">
      <alignment vertical="justify" wrapText="1" shrinkToFit="1"/>
    </xf>
    <xf numFmtId="0" fontId="8" fillId="3" borderId="1" xfId="0" applyFont="1" applyFill="1" applyBorder="1" applyAlignment="1" applyProtection="1">
      <alignment vertical="justify" wrapText="1" shrinkToFit="1"/>
    </xf>
    <xf numFmtId="0" fontId="9" fillId="3" borderId="1" xfId="0" applyFont="1" applyFill="1" applyBorder="1" applyAlignment="1" applyProtection="1">
      <alignment vertical="center" wrapText="1" shrinkToFit="1"/>
    </xf>
    <xf numFmtId="0" fontId="7" fillId="3" borderId="1" xfId="0" applyFont="1" applyFill="1" applyBorder="1" applyAlignment="1" applyProtection="1">
      <alignment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 shrinkToFit="1"/>
    </xf>
    <xf numFmtId="0" fontId="6" fillId="3" borderId="1" xfId="0" applyFont="1" applyFill="1" applyBorder="1" applyAlignment="1" applyProtection="1">
      <alignment vertical="center" wrapText="1"/>
    </xf>
    <xf numFmtId="49" fontId="7" fillId="3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left" vertical="center" wrapText="1"/>
    </xf>
    <xf numFmtId="1" fontId="9" fillId="3" borderId="1" xfId="0" applyNumberFormat="1" applyFont="1" applyFill="1" applyBorder="1" applyAlignment="1" applyProtection="1">
      <alignment horizontal="center" vertical="center" wrapText="1" shrinkToFit="1"/>
    </xf>
    <xf numFmtId="0" fontId="7" fillId="3" borderId="1" xfId="2" applyNumberFormat="1" applyFont="1" applyFill="1" applyBorder="1" applyAlignment="1" applyProtection="1">
      <alignment horizontal="left" vertical="center" wrapText="1"/>
    </xf>
    <xf numFmtId="49" fontId="7" fillId="3" borderId="1" xfId="0" applyNumberFormat="1" applyFont="1" applyFill="1" applyBorder="1" applyAlignment="1" applyProtection="1">
      <alignment horizontal="right" vertical="center" wrapText="1" shrinkToFit="1"/>
    </xf>
    <xf numFmtId="0" fontId="7" fillId="3" borderId="1" xfId="0" applyFont="1" applyFill="1" applyBorder="1" applyAlignment="1" applyProtection="1">
      <alignment horizontal="left" vertical="top" wrapText="1"/>
    </xf>
    <xf numFmtId="0" fontId="8" fillId="3" borderId="1" xfId="0" applyFont="1" applyFill="1" applyBorder="1" applyAlignment="1" applyProtection="1">
      <alignment horizontal="left" vertical="center" wrapText="1" shrinkToFit="1"/>
    </xf>
    <xf numFmtId="0" fontId="6" fillId="3" borderId="1" xfId="0" applyFont="1" applyFill="1" applyBorder="1" applyAlignment="1" applyProtection="1">
      <alignment vertical="justify"/>
    </xf>
    <xf numFmtId="0" fontId="7" fillId="3" borderId="1" xfId="2" applyFont="1" applyFill="1" applyBorder="1" applyAlignment="1" applyProtection="1">
      <alignment horizontal="justify" vertical="center" wrapText="1" shrinkToFit="1"/>
    </xf>
    <xf numFmtId="0" fontId="6" fillId="3" borderId="1" xfId="2" applyFont="1" applyFill="1" applyBorder="1" applyAlignment="1" applyProtection="1">
      <alignment horizontal="justify" vertical="center" wrapText="1" shrinkToFit="1"/>
    </xf>
    <xf numFmtId="0" fontId="7" fillId="3" borderId="1" xfId="2" applyFont="1" applyFill="1" applyBorder="1" applyAlignment="1" applyProtection="1">
      <alignment horizontal="justify" vertical="justify" wrapText="1" shrinkToFit="1"/>
    </xf>
    <xf numFmtId="0" fontId="7" fillId="3" borderId="1" xfId="0" applyFont="1" applyFill="1" applyBorder="1" applyAlignment="1" applyProtection="1">
      <alignment horizontal="justify" vertical="justify" wrapText="1" shrinkToFit="1"/>
    </xf>
    <xf numFmtId="0" fontId="8" fillId="3" borderId="1" xfId="0" applyFont="1" applyFill="1" applyBorder="1" applyAlignment="1" applyProtection="1">
      <alignment vertical="center" wrapText="1" shrinkToFit="1"/>
    </xf>
    <xf numFmtId="49" fontId="7" fillId="3" borderId="1" xfId="2" applyNumberFormat="1" applyFont="1" applyFill="1" applyBorder="1" applyAlignment="1" applyProtection="1">
      <alignment horizontal="center" vertical="center" wrapText="1" shrinkToFit="1"/>
    </xf>
    <xf numFmtId="49" fontId="6" fillId="3" borderId="1" xfId="2" applyNumberFormat="1" applyFont="1" applyFill="1" applyBorder="1" applyAlignment="1" applyProtection="1">
      <alignment horizontal="center" vertical="center" wrapText="1" shrinkToFit="1"/>
    </xf>
    <xf numFmtId="0" fontId="6" fillId="3" borderId="1" xfId="0" applyFont="1" applyFill="1" applyBorder="1" applyAlignment="1" applyProtection="1">
      <alignment horizontal="justify" vertical="justify" wrapText="1" shrinkToFit="1"/>
    </xf>
    <xf numFmtId="0" fontId="6" fillId="3" borderId="1" xfId="2" applyFont="1" applyFill="1" applyBorder="1" applyAlignment="1" applyProtection="1">
      <alignment vertical="justify" wrapText="1" shrinkToFit="1"/>
    </xf>
    <xf numFmtId="0" fontId="6" fillId="3" borderId="1" xfId="0" applyFont="1" applyFill="1" applyBorder="1" applyAlignment="1" applyProtection="1">
      <alignment horizontal="justify" vertical="center" wrapText="1" shrinkToFit="1"/>
    </xf>
    <xf numFmtId="49" fontId="6" fillId="3" borderId="1" xfId="0" applyNumberFormat="1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justify" vertical="center" wrapText="1" shrinkToFit="1"/>
    </xf>
    <xf numFmtId="0" fontId="6" fillId="3" borderId="1" xfId="2" applyFont="1" applyFill="1" applyBorder="1" applyAlignment="1" applyProtection="1">
      <alignment vertical="center" wrapText="1" shrinkToFit="1"/>
    </xf>
    <xf numFmtId="0" fontId="7" fillId="3" borderId="1" xfId="0" applyFont="1" applyFill="1" applyBorder="1" applyAlignment="1" applyProtection="1">
      <alignment horizontal="left" vertical="center" wrapText="1" shrinkToFit="1"/>
    </xf>
    <xf numFmtId="0" fontId="7" fillId="3" borderId="1" xfId="1" applyFont="1" applyFill="1" applyBorder="1" applyAlignment="1" applyProtection="1">
      <alignment horizontal="left" vertical="center" wrapText="1" shrinkToFit="1"/>
    </xf>
    <xf numFmtId="0" fontId="7" fillId="3" borderId="1" xfId="1" applyFont="1" applyFill="1" applyBorder="1" applyAlignment="1" applyProtection="1">
      <alignment vertical="center" wrapText="1" shrinkToFit="1"/>
    </xf>
    <xf numFmtId="0" fontId="7" fillId="3" borderId="1" xfId="0" applyFont="1" applyFill="1" applyBorder="1" applyAlignment="1" applyProtection="1">
      <alignment vertical="center" wrapText="1" shrinkToFit="1"/>
    </xf>
    <xf numFmtId="49" fontId="8" fillId="3" borderId="1" xfId="0" applyNumberFormat="1" applyFont="1" applyFill="1" applyBorder="1" applyAlignment="1" applyProtection="1">
      <alignment vertical="center" wrapText="1" shrinkToFit="1"/>
    </xf>
    <xf numFmtId="0" fontId="19" fillId="3" borderId="1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6" fillId="3" borderId="1" xfId="1" applyFont="1" applyFill="1" applyBorder="1" applyAlignment="1" applyProtection="1">
      <alignment horizontal="left" vertical="center" wrapText="1"/>
    </xf>
    <xf numFmtId="49" fontId="7" fillId="3" borderId="1" xfId="1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left" vertical="center" wrapText="1" shrinkToFi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vertical="center" wrapText="1" shrinkToFit="1"/>
    </xf>
    <xf numFmtId="0" fontId="19" fillId="3" borderId="1" xfId="0" applyFont="1" applyFill="1" applyBorder="1" applyAlignment="1" applyProtection="1">
      <alignment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 shrinkToFit="1"/>
    </xf>
    <xf numFmtId="0" fontId="7" fillId="3" borderId="1" xfId="8" applyFont="1" applyFill="1" applyBorder="1" applyAlignment="1" applyProtection="1">
      <alignment horizontal="left" vertical="center" wrapText="1" shrinkToFit="1"/>
    </xf>
    <xf numFmtId="0" fontId="6" fillId="3" borderId="1" xfId="8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top" wrapText="1"/>
    </xf>
    <xf numFmtId="3" fontId="9" fillId="0" borderId="0" xfId="0" applyNumberFormat="1" applyFont="1" applyFill="1" applyBorder="1" applyAlignment="1" applyProtection="1">
      <alignment horizontal="center" vertical="center" wrapText="1" shrinkToFit="1"/>
    </xf>
    <xf numFmtId="164" fontId="9" fillId="0" borderId="0" xfId="3" applyFont="1" applyFill="1" applyBorder="1" applyAlignment="1" applyProtection="1">
      <alignment horizontal="center" vertical="center" wrapText="1" shrinkToFit="1"/>
    </xf>
    <xf numFmtId="4" fontId="9" fillId="0" borderId="0" xfId="3" applyNumberFormat="1" applyFont="1" applyFill="1" applyBorder="1" applyAlignment="1" applyProtection="1">
      <alignment horizontal="center" vertical="center" wrapText="1" shrinkToFit="1"/>
    </xf>
    <xf numFmtId="164" fontId="9" fillId="0" borderId="0" xfId="3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4" fontId="6" fillId="0" borderId="0" xfId="0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left" vertical="center" wrapText="1" shrinkToFit="1"/>
    </xf>
    <xf numFmtId="0" fontId="11" fillId="3" borderId="1" xfId="0" applyFont="1" applyFill="1" applyBorder="1" applyAlignment="1" applyProtection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wrapText="1" shrinkToFit="1"/>
    </xf>
    <xf numFmtId="49" fontId="81" fillId="3" borderId="1" xfId="0" applyNumberFormat="1" applyFont="1" applyFill="1" applyBorder="1" applyAlignment="1" applyProtection="1">
      <alignment horizontal="center" vertical="center" wrapText="1" shrinkToFit="1"/>
    </xf>
    <xf numFmtId="0" fontId="82" fillId="3" borderId="1" xfId="0" applyFont="1" applyFill="1" applyBorder="1" applyAlignment="1" applyProtection="1">
      <alignment horizontal="center" vertical="center" wrapText="1" shrinkToFit="1"/>
    </xf>
    <xf numFmtId="3" fontId="82" fillId="3" borderId="1" xfId="3" applyNumberFormat="1" applyFont="1" applyFill="1" applyBorder="1" applyAlignment="1" applyProtection="1">
      <alignment horizontal="center" vertical="center" wrapText="1" shrinkToFit="1"/>
    </xf>
    <xf numFmtId="170" fontId="83" fillId="0" borderId="1" xfId="7" applyNumberFormat="1" applyFont="1" applyBorder="1" applyAlignment="1" applyProtection="1">
      <alignment horizontal="center" vertical="center" wrapText="1"/>
    </xf>
    <xf numFmtId="165" fontId="83" fillId="2" borderId="1" xfId="5" applyNumberFormat="1" applyFont="1" applyFill="1" applyBorder="1" applyAlignment="1" applyProtection="1">
      <alignment horizontal="center" vertical="center" wrapText="1"/>
    </xf>
    <xf numFmtId="0" fontId="83" fillId="2" borderId="1" xfId="5" applyFont="1" applyFill="1" applyBorder="1" applyAlignment="1" applyProtection="1">
      <alignment horizontal="center" vertical="center" wrapText="1"/>
    </xf>
    <xf numFmtId="164" fontId="83" fillId="3" borderId="1" xfId="5" applyNumberFormat="1" applyFont="1" applyFill="1" applyBorder="1" applyAlignment="1" applyProtection="1">
      <alignment horizontal="center" vertical="center" wrapText="1"/>
    </xf>
    <xf numFmtId="164" fontId="8" fillId="7" borderId="7" xfId="3" applyFont="1" applyFill="1" applyBorder="1" applyAlignment="1">
      <alignment horizontal="center" vertical="center" wrapText="1" shrinkToFit="1"/>
    </xf>
    <xf numFmtId="164" fontId="8" fillId="7" borderId="8" xfId="3" applyFont="1" applyFill="1" applyBorder="1" applyAlignment="1">
      <alignment horizontal="center" vertical="center" wrapText="1" shrinkToFit="1"/>
    </xf>
    <xf numFmtId="0" fontId="8" fillId="7" borderId="7" xfId="0" applyFont="1" applyFill="1" applyBorder="1" applyAlignment="1">
      <alignment horizontal="center" vertical="center" wrapText="1" shrinkToFit="1"/>
    </xf>
    <xf numFmtId="0" fontId="8" fillId="7" borderId="8" xfId="0" applyFont="1" applyFill="1" applyBorder="1" applyAlignment="1">
      <alignment horizontal="center" vertical="center" wrapText="1" shrinkToFit="1"/>
    </xf>
    <xf numFmtId="168" fontId="27" fillId="7" borderId="7" xfId="0" applyNumberFormat="1" applyFont="1" applyFill="1" applyBorder="1" applyAlignment="1">
      <alignment horizontal="center" vertical="center" wrapText="1"/>
    </xf>
    <xf numFmtId="168" fontId="27" fillId="7" borderId="8" xfId="0" applyNumberFormat="1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 wrapText="1"/>
    </xf>
    <xf numFmtId="4" fontId="27" fillId="7" borderId="4" xfId="0" applyNumberFormat="1" applyFont="1" applyFill="1" applyBorder="1" applyAlignment="1">
      <alignment horizontal="center" vertical="center" wrapText="1"/>
    </xf>
    <xf numFmtId="4" fontId="27" fillId="7" borderId="5" xfId="0" applyNumberFormat="1" applyFont="1" applyFill="1" applyBorder="1" applyAlignment="1">
      <alignment horizontal="center" vertical="center" wrapText="1"/>
    </xf>
    <xf numFmtId="4" fontId="27" fillId="7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justify" vertical="center" wrapText="1" shrinkToFi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0" fontId="8" fillId="6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right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49" fontId="8" fillId="3" borderId="1" xfId="0" applyNumberFormat="1" applyFont="1" applyFill="1" applyBorder="1" applyAlignment="1">
      <alignment horizontal="right" vertical="center" wrapText="1" shrinkToFit="1"/>
    </xf>
    <xf numFmtId="14" fontId="6" fillId="7" borderId="7" xfId="0" applyNumberFormat="1" applyFont="1" applyFill="1" applyBorder="1" applyAlignment="1">
      <alignment horizontal="center" vertical="center" wrapText="1"/>
    </xf>
    <xf numFmtId="14" fontId="6" fillId="7" borderId="8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 shrinkToFit="1"/>
    </xf>
    <xf numFmtId="0" fontId="10" fillId="6" borderId="5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7" borderId="7" xfId="0" applyNumberFormat="1" applyFont="1" applyFill="1" applyBorder="1" applyAlignment="1">
      <alignment horizontal="right" vertical="center" wrapText="1" shrinkToFit="1"/>
    </xf>
    <xf numFmtId="49" fontId="8" fillId="7" borderId="8" xfId="0" applyNumberFormat="1" applyFont="1" applyFill="1" applyBorder="1" applyAlignment="1">
      <alignment horizontal="right" vertical="center" wrapText="1" shrinkToFit="1"/>
    </xf>
    <xf numFmtId="49" fontId="29" fillId="3" borderId="1" xfId="0" applyNumberFormat="1" applyFont="1" applyFill="1" applyBorder="1" applyAlignment="1" applyProtection="1">
      <alignment horizontal="left" vertical="center" wrapText="1" shrinkToFit="1"/>
    </xf>
    <xf numFmtId="0" fontId="49" fillId="0" borderId="1" xfId="0" applyFont="1" applyBorder="1" applyAlignment="1" applyProtection="1">
      <alignment horizontal="left" vertical="center" wrapText="1" shrinkToFit="1"/>
    </xf>
    <xf numFmtId="49" fontId="8" fillId="3" borderId="1" xfId="0" applyNumberFormat="1" applyFont="1" applyFill="1" applyBorder="1" applyAlignment="1" applyProtection="1">
      <alignment horizontal="left" vertical="center" wrapText="1" shrinkToFit="1"/>
    </xf>
    <xf numFmtId="0" fontId="0" fillId="0" borderId="1" xfId="0" applyBorder="1" applyAlignment="1" applyProtection="1">
      <alignment horizontal="left" vertical="center" wrapText="1" shrinkToFit="1"/>
    </xf>
    <xf numFmtId="0" fontId="8" fillId="3" borderId="1" xfId="0" applyFont="1" applyFill="1" applyBorder="1" applyAlignment="1" applyProtection="1">
      <alignment horizontal="left" vertical="center" wrapText="1" shrinkToFit="1"/>
    </xf>
    <xf numFmtId="0" fontId="8" fillId="3" borderId="1" xfId="0" applyFont="1" applyFill="1" applyBorder="1" applyAlignment="1" applyProtection="1">
      <alignment vertical="center" wrapText="1" shrinkToFit="1"/>
    </xf>
    <xf numFmtId="0" fontId="0" fillId="0" borderId="1" xfId="0" applyBorder="1" applyAlignment="1" applyProtection="1">
      <alignment vertical="center" wrapText="1" shrinkToFit="1"/>
    </xf>
  </cellXfs>
  <cellStyles count="9">
    <cellStyle name="ЗаголовокТаблицы" xfId="5"/>
    <cellStyle name="Обычный" xfId="0" builtinId="0"/>
    <cellStyle name="Обычный 2" xfId="1"/>
    <cellStyle name="Обычный 2 2" xfId="8"/>
    <cellStyle name="Обычный_Лист1" xfId="2"/>
    <cellStyle name="Обычный_Формы" xfId="7"/>
    <cellStyle name="Табличный" xfId="6"/>
    <cellStyle name="Финансовый" xfId="3" builtinId="3"/>
    <cellStyle name="Финансовый 2" xfId="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66FFFF"/>
      <color rgb="FFCC00FF"/>
      <color rgb="FF00FFFF"/>
      <color rgb="FF0000FF"/>
      <color rgb="FFFF66CC"/>
      <color rgb="FFFF9999"/>
      <color rgb="FFFFCCCC"/>
      <color rgb="FF66FF33"/>
      <color rgb="FF99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Relationship Id="rId6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17.bin"/><Relationship Id="rId6" Type="http://schemas.openxmlformats.org/officeDocument/2006/relationships/printerSettings" Target="../printerSettings/printerSettings122.bin"/><Relationship Id="rId5" Type="http://schemas.openxmlformats.org/officeDocument/2006/relationships/printerSettings" Target="../printerSettings/printerSettings121.bin"/><Relationship Id="rId4" Type="http://schemas.openxmlformats.org/officeDocument/2006/relationships/printerSettings" Target="../printerSettings/printerSettings12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6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Relationship Id="rId6" Type="http://schemas.openxmlformats.org/officeDocument/2006/relationships/printerSettings" Target="../printerSettings/printerSettings134.bin"/><Relationship Id="rId5" Type="http://schemas.openxmlformats.org/officeDocument/2006/relationships/printerSettings" Target="../printerSettings/printerSettings133.bin"/><Relationship Id="rId4" Type="http://schemas.openxmlformats.org/officeDocument/2006/relationships/printerSettings" Target="../printerSettings/printerSettings13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2.bin"/><Relationship Id="rId3" Type="http://schemas.openxmlformats.org/officeDocument/2006/relationships/printerSettings" Target="../printerSettings/printerSettings137.bin"/><Relationship Id="rId7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36.bin"/><Relationship Id="rId1" Type="http://schemas.openxmlformats.org/officeDocument/2006/relationships/printerSettings" Target="../printerSettings/printerSettings135.bin"/><Relationship Id="rId6" Type="http://schemas.openxmlformats.org/officeDocument/2006/relationships/printerSettings" Target="../printerSettings/printerSettings140.bin"/><Relationship Id="rId5" Type="http://schemas.openxmlformats.org/officeDocument/2006/relationships/printerSettings" Target="../printerSettings/printerSettings139.bin"/><Relationship Id="rId10" Type="http://schemas.openxmlformats.org/officeDocument/2006/relationships/printerSettings" Target="../printerSettings/printerSettings144.bin"/><Relationship Id="rId4" Type="http://schemas.openxmlformats.org/officeDocument/2006/relationships/printerSettings" Target="../printerSettings/printerSettings138.bin"/><Relationship Id="rId9" Type="http://schemas.openxmlformats.org/officeDocument/2006/relationships/printerSettings" Target="../printerSettings/printerSettings143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2.bin"/><Relationship Id="rId3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51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5" Type="http://schemas.openxmlformats.org/officeDocument/2006/relationships/printerSettings" Target="../printerSettings/printerSettings149.bin"/><Relationship Id="rId10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48.bin"/><Relationship Id="rId9" Type="http://schemas.openxmlformats.org/officeDocument/2006/relationships/printerSettings" Target="../printerSettings/printerSettings15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159.bin"/><Relationship Id="rId4" Type="http://schemas.openxmlformats.org/officeDocument/2006/relationships/printerSettings" Target="../printerSettings/printerSettings15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3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4" Type="http://schemas.openxmlformats.org/officeDocument/2006/relationships/printerSettings" Target="../printerSettings/printerSettings16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9.bin"/><Relationship Id="rId2" Type="http://schemas.openxmlformats.org/officeDocument/2006/relationships/printerSettings" Target="../printerSettings/printerSettings168.bin"/><Relationship Id="rId1" Type="http://schemas.openxmlformats.org/officeDocument/2006/relationships/printerSettings" Target="../printerSettings/printerSettings167.bin"/><Relationship Id="rId6" Type="http://schemas.openxmlformats.org/officeDocument/2006/relationships/printerSettings" Target="../printerSettings/printerSettings172.bin"/><Relationship Id="rId5" Type="http://schemas.openxmlformats.org/officeDocument/2006/relationships/printerSettings" Target="../printerSettings/printerSettings171.bin"/><Relationship Id="rId4" Type="http://schemas.openxmlformats.org/officeDocument/2006/relationships/printerSettings" Target="../printerSettings/printerSettings17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5.bin"/><Relationship Id="rId2" Type="http://schemas.openxmlformats.org/officeDocument/2006/relationships/printerSettings" Target="../printerSettings/printerSettings174.bin"/><Relationship Id="rId1" Type="http://schemas.openxmlformats.org/officeDocument/2006/relationships/printerSettings" Target="../printerSettings/printerSettings173.bin"/><Relationship Id="rId5" Type="http://schemas.openxmlformats.org/officeDocument/2006/relationships/printerSettings" Target="../printerSettings/printerSettings177.bin"/><Relationship Id="rId4" Type="http://schemas.openxmlformats.org/officeDocument/2006/relationships/printerSettings" Target="../printerSettings/printerSettings17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0.bin"/><Relationship Id="rId7" Type="http://schemas.openxmlformats.org/officeDocument/2006/relationships/printerSettings" Target="../printerSettings/printerSettings184.bin"/><Relationship Id="rId2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78.bin"/><Relationship Id="rId6" Type="http://schemas.openxmlformats.org/officeDocument/2006/relationships/printerSettings" Target="../printerSettings/printerSettings183.bin"/><Relationship Id="rId5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81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2.bin"/><Relationship Id="rId3" Type="http://schemas.openxmlformats.org/officeDocument/2006/relationships/printerSettings" Target="../printerSettings/printerSettings187.bin"/><Relationship Id="rId7" Type="http://schemas.openxmlformats.org/officeDocument/2006/relationships/printerSettings" Target="../printerSettings/printerSettings191.bin"/><Relationship Id="rId2" Type="http://schemas.openxmlformats.org/officeDocument/2006/relationships/printerSettings" Target="../printerSettings/printerSettings186.bin"/><Relationship Id="rId1" Type="http://schemas.openxmlformats.org/officeDocument/2006/relationships/printerSettings" Target="../printerSettings/printerSettings185.bin"/><Relationship Id="rId6" Type="http://schemas.openxmlformats.org/officeDocument/2006/relationships/printerSettings" Target="../printerSettings/printerSettings190.bin"/><Relationship Id="rId5" Type="http://schemas.openxmlformats.org/officeDocument/2006/relationships/printerSettings" Target="../printerSettings/printerSettings189.bin"/><Relationship Id="rId10" Type="http://schemas.openxmlformats.org/officeDocument/2006/relationships/printerSettings" Target="../printerSettings/printerSettings194.bin"/><Relationship Id="rId4" Type="http://schemas.openxmlformats.org/officeDocument/2006/relationships/printerSettings" Target="../printerSettings/printerSettings188.bin"/><Relationship Id="rId9" Type="http://schemas.openxmlformats.org/officeDocument/2006/relationships/printerSettings" Target="../printerSettings/printerSettings19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12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6"/>
  <sheetViews>
    <sheetView view="pageBreakPreview" zoomScale="80" zoomScaleNormal="96" zoomScaleSheetLayoutView="78" workbookViewId="0">
      <pane ySplit="3555" topLeftCell="A611"/>
      <selection activeCell="B3" sqref="B3:B4"/>
      <selection pane="bottomLeft" activeCell="A4" sqref="A4"/>
    </sheetView>
  </sheetViews>
  <sheetFormatPr defaultRowHeight="18.75" x14ac:dyDescent="0.25"/>
  <cols>
    <col min="1" max="1" width="10" style="459" customWidth="1"/>
    <col min="2" max="2" width="40.5703125" style="65" customWidth="1"/>
    <col min="3" max="3" width="9.85546875" style="4" customWidth="1"/>
    <col min="4" max="4" width="8.140625" style="4" customWidth="1"/>
    <col min="5" max="5" width="22.28515625" style="66" hidden="1" customWidth="1"/>
    <col min="6" max="6" width="19.42578125" style="66" customWidth="1"/>
    <col min="7" max="7" width="17.7109375" style="4" hidden="1" customWidth="1"/>
    <col min="8" max="11" width="17.7109375" style="4" customWidth="1"/>
    <col min="12" max="12" width="105.5703125" style="4" customWidth="1"/>
    <col min="13" max="13" width="27.85546875" style="4" customWidth="1"/>
    <col min="14" max="14" width="13.42578125" style="4" customWidth="1"/>
    <col min="15" max="15" width="17.7109375" style="67" customWidth="1"/>
    <col min="16" max="16" width="0.28515625" style="4" customWidth="1"/>
    <col min="17" max="17" width="18" style="4" customWidth="1"/>
    <col min="18" max="18" width="14.42578125" style="4" customWidth="1"/>
    <col min="19" max="19" width="14.28515625" style="4" customWidth="1"/>
    <col min="20" max="20" width="25" style="4" customWidth="1"/>
    <col min="21" max="21" width="20" style="4" customWidth="1"/>
    <col min="22" max="22" width="25.85546875" style="4" customWidth="1"/>
    <col min="23" max="23" width="17.7109375" style="4" customWidth="1"/>
    <col min="24" max="24" width="16.7109375" style="525" customWidth="1"/>
    <col min="25" max="25" width="17.5703125" style="1056" customWidth="1"/>
    <col min="26" max="26" width="17.85546875" style="1056" customWidth="1"/>
    <col min="27" max="27" width="57.28515625" style="1056" customWidth="1"/>
    <col min="28" max="28" width="9.140625" style="1056" customWidth="1"/>
    <col min="29" max="29" width="22.5703125" style="525" customWidth="1"/>
    <col min="30" max="30" width="22.85546875" style="525" customWidth="1"/>
    <col min="31" max="31" width="17.140625" style="1056" customWidth="1"/>
    <col min="32" max="32" width="18.42578125" style="525" customWidth="1"/>
    <col min="33" max="33" width="15.85546875" style="525" customWidth="1"/>
    <col min="34" max="34" width="12.140625" style="525" bestFit="1" customWidth="1"/>
    <col min="35" max="35" width="15.140625" style="525" customWidth="1"/>
    <col min="36" max="36" width="48.7109375" style="525" customWidth="1"/>
    <col min="37" max="37" width="9.140625" style="525" customWidth="1"/>
    <col min="38" max="16384" width="9.140625" style="525"/>
  </cols>
  <sheetData>
    <row r="1" spans="1:31" s="506" customFormat="1" ht="39.75" customHeight="1" x14ac:dyDescent="0.25">
      <c r="A1" s="1563" t="s">
        <v>297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4"/>
      <c r="N1" s="1"/>
      <c r="P1" s="550"/>
      <c r="Q1" s="550"/>
      <c r="R1" s="550"/>
      <c r="S1" s="550"/>
      <c r="V1" s="550"/>
    </row>
    <row r="2" spans="1:31" s="508" customFormat="1" ht="33.75" customHeight="1" x14ac:dyDescent="0.25">
      <c r="A2" s="449"/>
      <c r="B2" s="209" t="s">
        <v>3249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169"/>
      <c r="O2" s="502"/>
      <c r="P2" s="946"/>
      <c r="Q2" s="947"/>
      <c r="R2" s="947"/>
      <c r="S2" s="948"/>
      <c r="T2" s="502"/>
      <c r="U2" s="506"/>
      <c r="V2" s="550"/>
      <c r="W2" s="502"/>
      <c r="X2" s="506"/>
      <c r="Y2" s="506"/>
      <c r="Z2" s="502"/>
      <c r="AA2" s="502"/>
      <c r="AB2" s="502"/>
    </row>
    <row r="3" spans="1:31" ht="120.75" customHeight="1" x14ac:dyDescent="0.25">
      <c r="A3" s="1571" t="s">
        <v>10</v>
      </c>
      <c r="B3" s="1544" t="s">
        <v>242</v>
      </c>
      <c r="C3" s="1544" t="s">
        <v>12</v>
      </c>
      <c r="D3" s="1059" t="s">
        <v>438</v>
      </c>
      <c r="E3" s="1542" t="s">
        <v>239</v>
      </c>
      <c r="F3" s="1542" t="s">
        <v>243</v>
      </c>
      <c r="G3" s="1544" t="s">
        <v>25</v>
      </c>
      <c r="H3" s="1566" t="s">
        <v>298</v>
      </c>
      <c r="I3" s="1566" t="s">
        <v>299</v>
      </c>
      <c r="J3" s="1566" t="s">
        <v>300</v>
      </c>
      <c r="K3" s="1550" t="s">
        <v>301</v>
      </c>
      <c r="L3" s="1550" t="s">
        <v>302</v>
      </c>
      <c r="M3" s="1550" t="s">
        <v>303</v>
      </c>
      <c r="N3" s="1550" t="s">
        <v>304</v>
      </c>
      <c r="O3" s="1552" t="s">
        <v>305</v>
      </c>
      <c r="P3" s="1554" t="s">
        <v>306</v>
      </c>
      <c r="Q3" s="1555"/>
      <c r="R3" s="1555"/>
      <c r="S3" s="1556"/>
      <c r="T3" s="1552" t="s">
        <v>307</v>
      </c>
      <c r="U3" s="1548" t="s">
        <v>308</v>
      </c>
      <c r="V3" s="1549"/>
      <c r="W3" s="1546" t="s">
        <v>309</v>
      </c>
      <c r="X3" s="1548" t="s">
        <v>310</v>
      </c>
      <c r="Y3" s="1549"/>
      <c r="Z3" s="1546" t="s">
        <v>311</v>
      </c>
      <c r="AA3" s="1546" t="s">
        <v>25</v>
      </c>
      <c r="AB3" s="1546" t="s">
        <v>304</v>
      </c>
      <c r="AE3" s="525"/>
    </row>
    <row r="4" spans="1:31" ht="56.25" x14ac:dyDescent="0.25">
      <c r="A4" s="1572"/>
      <c r="B4" s="1545"/>
      <c r="C4" s="1545"/>
      <c r="D4" s="1060"/>
      <c r="E4" s="1543"/>
      <c r="F4" s="1543"/>
      <c r="G4" s="1545"/>
      <c r="H4" s="1567"/>
      <c r="I4" s="1567"/>
      <c r="J4" s="1567"/>
      <c r="K4" s="1551"/>
      <c r="L4" s="1551"/>
      <c r="M4" s="1551"/>
      <c r="N4" s="1551"/>
      <c r="O4" s="1553"/>
      <c r="P4" s="949" t="s">
        <v>312</v>
      </c>
      <c r="Q4" s="949" t="s">
        <v>313</v>
      </c>
      <c r="R4" s="949" t="s">
        <v>314</v>
      </c>
      <c r="S4" s="950" t="s">
        <v>315</v>
      </c>
      <c r="T4" s="1553"/>
      <c r="U4" s="951"/>
      <c r="V4" s="952"/>
      <c r="W4" s="1547"/>
      <c r="X4" s="951"/>
      <c r="Y4" s="951"/>
      <c r="Z4" s="1547"/>
      <c r="AA4" s="1547"/>
      <c r="AB4" s="1547"/>
      <c r="AE4" s="525"/>
    </row>
    <row r="5" spans="1:31" x14ac:dyDescent="0.25">
      <c r="A5" s="1071"/>
      <c r="B5" s="1060"/>
      <c r="C5" s="1060"/>
      <c r="D5" s="1060"/>
      <c r="E5" s="1072"/>
      <c r="F5" s="1072"/>
      <c r="G5" s="1060"/>
      <c r="H5" s="1068"/>
      <c r="I5" s="1068"/>
      <c r="J5" s="1068"/>
      <c r="K5" s="1061"/>
      <c r="L5" s="1061"/>
      <c r="M5" s="1061"/>
      <c r="N5" s="1061"/>
      <c r="O5" s="953"/>
      <c r="P5" s="949"/>
      <c r="Q5" s="949"/>
      <c r="R5" s="949"/>
      <c r="S5" s="950"/>
      <c r="T5" s="953"/>
      <c r="U5" s="951"/>
      <c r="V5" s="952"/>
      <c r="W5" s="954"/>
      <c r="X5" s="951"/>
      <c r="Y5" s="951"/>
      <c r="Z5" s="954"/>
      <c r="AA5" s="954"/>
      <c r="AB5" s="954"/>
      <c r="AE5" s="525"/>
    </row>
    <row r="6" spans="1:31" x14ac:dyDescent="0.25">
      <c r="A6" s="1071"/>
      <c r="B6" s="1060"/>
      <c r="C6" s="1060"/>
      <c r="D6" s="1060"/>
      <c r="E6" s="1072"/>
      <c r="F6" s="1072"/>
      <c r="G6" s="1060"/>
      <c r="H6" s="1068"/>
      <c r="I6" s="1068"/>
      <c r="J6" s="1068"/>
      <c r="K6" s="1061"/>
      <c r="L6" s="1061"/>
      <c r="M6" s="1061"/>
      <c r="N6" s="1061"/>
      <c r="O6" s="953"/>
      <c r="P6" s="949"/>
      <c r="Q6" s="949"/>
      <c r="R6" s="949"/>
      <c r="S6" s="950"/>
      <c r="T6" s="953"/>
      <c r="U6" s="951"/>
      <c r="V6" s="952"/>
      <c r="W6" s="954"/>
      <c r="X6" s="951"/>
      <c r="Y6" s="951"/>
      <c r="Z6" s="954"/>
      <c r="AA6" s="954"/>
      <c r="AB6" s="954"/>
      <c r="AE6" s="525"/>
    </row>
    <row r="7" spans="1:31" x14ac:dyDescent="0.25">
      <c r="A7" s="1562" t="s">
        <v>20</v>
      </c>
      <c r="B7" s="1570"/>
      <c r="C7" s="1570"/>
      <c r="D7" s="1570"/>
      <c r="E7" s="1570"/>
      <c r="F7" s="1570"/>
      <c r="G7" s="944"/>
      <c r="H7" s="253"/>
      <c r="I7" s="253"/>
      <c r="J7" s="253"/>
      <c r="K7" s="84"/>
      <c r="L7" s="84"/>
      <c r="M7" s="84"/>
      <c r="N7" s="84"/>
      <c r="O7" s="955"/>
      <c r="P7" s="956"/>
      <c r="Q7" s="956"/>
      <c r="R7" s="956"/>
      <c r="S7" s="956"/>
      <c r="T7" s="955"/>
      <c r="U7" s="957"/>
      <c r="V7" s="958"/>
      <c r="W7" s="959"/>
      <c r="X7" s="957"/>
      <c r="Y7" s="957"/>
      <c r="Z7" s="959"/>
      <c r="AA7" s="959"/>
      <c r="AB7" s="959"/>
      <c r="AE7" s="525"/>
    </row>
    <row r="8" spans="1:31" ht="44.25" customHeight="1" x14ac:dyDescent="0.25">
      <c r="A8" s="1562" t="s">
        <v>22</v>
      </c>
      <c r="B8" s="1562"/>
      <c r="C8" s="1562"/>
      <c r="D8" s="1562"/>
      <c r="E8" s="1562"/>
      <c r="F8" s="1562"/>
      <c r="G8" s="944"/>
      <c r="H8" s="23"/>
      <c r="I8" s="23"/>
      <c r="J8" s="23"/>
      <c r="K8" s="23"/>
      <c r="L8" s="23"/>
      <c r="M8" s="23"/>
      <c r="N8" s="23"/>
      <c r="O8" s="541"/>
      <c r="P8" s="960"/>
      <c r="Q8" s="960"/>
      <c r="R8" s="960"/>
      <c r="S8" s="960"/>
      <c r="T8" s="541"/>
      <c r="U8" s="541"/>
      <c r="V8" s="960"/>
      <c r="W8" s="541"/>
      <c r="X8" s="541"/>
      <c r="Y8" s="541"/>
      <c r="Z8" s="541"/>
      <c r="AA8" s="541"/>
      <c r="AB8" s="541"/>
      <c r="AE8" s="525"/>
    </row>
    <row r="9" spans="1:31" x14ac:dyDescent="0.25">
      <c r="A9" s="1568" t="s">
        <v>62</v>
      </c>
      <c r="B9" s="1569"/>
      <c r="C9" s="1569"/>
      <c r="D9" s="1569"/>
      <c r="E9" s="1569"/>
      <c r="F9" s="1569"/>
      <c r="G9" s="944"/>
      <c r="H9" s="23"/>
      <c r="I9" s="23"/>
      <c r="J9" s="23"/>
      <c r="K9" s="23"/>
      <c r="L9" s="23"/>
      <c r="M9" s="23"/>
      <c r="N9" s="23"/>
      <c r="O9" s="541"/>
      <c r="P9" s="960"/>
      <c r="Q9" s="960"/>
      <c r="R9" s="960"/>
      <c r="S9" s="960"/>
      <c r="T9" s="541"/>
      <c r="U9" s="541"/>
      <c r="V9" s="960"/>
      <c r="W9" s="541"/>
      <c r="X9" s="541"/>
      <c r="Y9" s="541"/>
      <c r="Z9" s="541"/>
      <c r="AA9" s="541"/>
      <c r="AB9" s="541"/>
      <c r="AE9" s="525"/>
    </row>
    <row r="10" spans="1:31" s="964" customFormat="1" ht="54.75" customHeight="1" x14ac:dyDescent="0.25">
      <c r="A10" s="142">
        <v>1</v>
      </c>
      <c r="B10" s="136" t="s">
        <v>178</v>
      </c>
      <c r="C10" s="131">
        <v>1</v>
      </c>
      <c r="D10" s="319" t="s">
        <v>437</v>
      </c>
      <c r="E10" s="122">
        <v>3000000</v>
      </c>
      <c r="F10" s="122">
        <v>3000000</v>
      </c>
      <c r="G10" s="123" t="s">
        <v>129</v>
      </c>
      <c r="H10" s="256"/>
      <c r="I10" s="257"/>
      <c r="J10" s="258"/>
      <c r="K10" s="123"/>
      <c r="L10" s="123"/>
      <c r="M10" s="123"/>
      <c r="N10" s="123"/>
      <c r="O10" s="962"/>
      <c r="P10" s="963"/>
      <c r="Q10" s="963"/>
      <c r="R10" s="963"/>
      <c r="S10" s="963"/>
      <c r="T10" s="962"/>
      <c r="U10" s="962"/>
      <c r="V10" s="963"/>
      <c r="W10" s="962"/>
      <c r="X10" s="962"/>
      <c r="Y10" s="962"/>
      <c r="Z10" s="962"/>
      <c r="AA10" s="962"/>
      <c r="AB10" s="962"/>
    </row>
    <row r="11" spans="1:31" s="964" customFormat="1" ht="59.25" customHeight="1" x14ac:dyDescent="0.25">
      <c r="A11" s="142" t="s">
        <v>816</v>
      </c>
      <c r="B11" s="136" t="s">
        <v>84</v>
      </c>
      <c r="C11" s="131" t="e">
        <f>SUM(#REF!)</f>
        <v>#REF!</v>
      </c>
      <c r="D11" s="319" t="s">
        <v>437</v>
      </c>
      <c r="E11" s="122">
        <v>250000</v>
      </c>
      <c r="F11" s="122">
        <v>250000</v>
      </c>
      <c r="G11" s="119" t="s">
        <v>1088</v>
      </c>
      <c r="H11" s="259"/>
      <c r="I11" s="260"/>
      <c r="J11" s="123"/>
      <c r="K11" s="123"/>
      <c r="L11" s="123"/>
      <c r="M11" s="123"/>
      <c r="N11" s="123"/>
      <c r="O11" s="962"/>
      <c r="P11" s="963"/>
      <c r="Q11" s="963"/>
      <c r="R11" s="963"/>
      <c r="S11" s="963"/>
      <c r="T11" s="962"/>
      <c r="U11" s="962"/>
      <c r="V11" s="963"/>
      <c r="W11" s="962"/>
      <c r="X11" s="962"/>
      <c r="Y11" s="962"/>
      <c r="Z11" s="962"/>
      <c r="AA11" s="962"/>
      <c r="AB11" s="962"/>
    </row>
    <row r="12" spans="1:31" s="971" customFormat="1" ht="261" customHeight="1" x14ac:dyDescent="0.25">
      <c r="A12" s="450" t="s">
        <v>245</v>
      </c>
      <c r="B12" s="114" t="s">
        <v>1711</v>
      </c>
      <c r="C12" s="261" t="s">
        <v>1747</v>
      </c>
      <c r="D12" s="163" t="s">
        <v>437</v>
      </c>
      <c r="E12" s="230">
        <v>5000</v>
      </c>
      <c r="F12" s="230">
        <v>165000</v>
      </c>
      <c r="G12" s="29" t="s">
        <v>179</v>
      </c>
      <c r="H12" s="7" t="s">
        <v>316</v>
      </c>
      <c r="I12" s="840" t="s">
        <v>317</v>
      </c>
      <c r="J12" s="840" t="s">
        <v>318</v>
      </c>
      <c r="K12" s="1058" t="s">
        <v>1089</v>
      </c>
      <c r="L12" s="945" t="s">
        <v>2754</v>
      </c>
      <c r="M12" s="292" t="s">
        <v>940</v>
      </c>
      <c r="N12" s="292" t="s">
        <v>440</v>
      </c>
      <c r="O12" s="967" t="s">
        <v>878</v>
      </c>
      <c r="P12" s="968"/>
      <c r="Q12" s="968"/>
      <c r="R12" s="968">
        <v>146278.85999999999</v>
      </c>
      <c r="S12" s="968"/>
      <c r="T12" s="967" t="s">
        <v>1508</v>
      </c>
      <c r="U12" s="969">
        <v>44025</v>
      </c>
      <c r="V12" s="968">
        <v>146278.85999999999</v>
      </c>
      <c r="W12" s="969">
        <v>44008</v>
      </c>
      <c r="X12" s="967"/>
      <c r="Y12" s="967"/>
      <c r="Z12" s="969" t="s">
        <v>2134</v>
      </c>
      <c r="AA12" s="970" t="s">
        <v>2135</v>
      </c>
      <c r="AB12" s="967" t="s">
        <v>442</v>
      </c>
      <c r="AC12" s="225"/>
    </row>
    <row r="13" spans="1:31" s="971" customFormat="1" x14ac:dyDescent="0.25">
      <c r="A13" s="450"/>
      <c r="B13" s="114"/>
      <c r="C13" s="261"/>
      <c r="D13" s="163"/>
      <c r="E13" s="230"/>
      <c r="F13" s="230"/>
      <c r="G13" s="29"/>
      <c r="H13" s="73"/>
      <c r="I13" s="307"/>
      <c r="J13" s="307"/>
      <c r="K13" s="59"/>
      <c r="L13" s="158"/>
      <c r="M13" s="292"/>
      <c r="N13" s="292"/>
      <c r="O13" s="967"/>
      <c r="P13" s="968"/>
      <c r="Q13" s="968"/>
      <c r="R13" s="968"/>
      <c r="S13" s="968"/>
      <c r="T13" s="967" t="s">
        <v>552</v>
      </c>
      <c r="U13" s="969">
        <v>44099</v>
      </c>
      <c r="V13" s="968">
        <v>1038.58</v>
      </c>
      <c r="W13" s="969"/>
      <c r="X13" s="967"/>
      <c r="Y13" s="967"/>
      <c r="Z13" s="969"/>
      <c r="AA13" s="970"/>
      <c r="AB13" s="967"/>
      <c r="AC13" s="225"/>
    </row>
    <row r="14" spans="1:31" s="971" customFormat="1" ht="255" customHeight="1" x14ac:dyDescent="0.25">
      <c r="A14" s="31" t="s">
        <v>79</v>
      </c>
      <c r="B14" s="243" t="s">
        <v>88</v>
      </c>
      <c r="C14" s="50">
        <v>2</v>
      </c>
      <c r="D14" s="163" t="s">
        <v>437</v>
      </c>
      <c r="E14" s="230">
        <v>22641</v>
      </c>
      <c r="F14" s="230">
        <v>45283</v>
      </c>
      <c r="G14" s="29"/>
      <c r="H14" s="157" t="s">
        <v>319</v>
      </c>
      <c r="I14" s="803">
        <v>43622</v>
      </c>
      <c r="J14" s="803">
        <v>43644</v>
      </c>
      <c r="K14" s="483" t="s">
        <v>1090</v>
      </c>
      <c r="L14" s="158" t="s">
        <v>1091</v>
      </c>
      <c r="M14" s="7"/>
      <c r="N14" s="7" t="s">
        <v>355</v>
      </c>
      <c r="O14" s="553"/>
      <c r="P14" s="555"/>
      <c r="Q14" s="555"/>
      <c r="R14" s="555"/>
      <c r="S14" s="555"/>
      <c r="T14" s="553"/>
      <c r="U14" s="553"/>
      <c r="V14" s="555"/>
      <c r="W14" s="553"/>
      <c r="X14" s="553"/>
      <c r="Y14" s="553"/>
      <c r="Z14" s="553"/>
      <c r="AA14" s="974" t="s">
        <v>713</v>
      </c>
      <c r="AB14" s="553"/>
      <c r="AC14" s="225"/>
    </row>
    <row r="15" spans="1:31" s="971" customFormat="1" ht="63" x14ac:dyDescent="0.25">
      <c r="A15" s="31" t="s">
        <v>1369</v>
      </c>
      <c r="B15" s="243" t="s">
        <v>88</v>
      </c>
      <c r="C15" s="50">
        <v>2</v>
      </c>
      <c r="D15" s="163" t="s">
        <v>437</v>
      </c>
      <c r="E15" s="230"/>
      <c r="F15" s="230">
        <v>45283</v>
      </c>
      <c r="G15" s="29"/>
      <c r="H15" s="7"/>
      <c r="I15" s="284"/>
      <c r="J15" s="284"/>
      <c r="K15" s="205"/>
      <c r="L15" s="612" t="s">
        <v>1370</v>
      </c>
      <c r="M15" s="3"/>
      <c r="N15" s="7"/>
      <c r="O15" s="553"/>
      <c r="P15" s="555"/>
      <c r="Q15" s="555"/>
      <c r="R15" s="555"/>
      <c r="S15" s="555"/>
      <c r="T15" s="553"/>
      <c r="U15" s="553"/>
      <c r="V15" s="555"/>
      <c r="W15" s="553"/>
      <c r="X15" s="553"/>
      <c r="Y15" s="553"/>
      <c r="Z15" s="553"/>
      <c r="AA15" s="975" t="s">
        <v>1370</v>
      </c>
      <c r="AB15" s="553"/>
      <c r="AC15" s="225"/>
    </row>
    <row r="16" spans="1:31" s="971" customFormat="1" ht="111.75" customHeight="1" x14ac:dyDescent="0.25">
      <c r="A16" s="31"/>
      <c r="B16" s="243" t="s">
        <v>88</v>
      </c>
      <c r="C16" s="50">
        <v>4</v>
      </c>
      <c r="D16" s="163" t="s">
        <v>437</v>
      </c>
      <c r="E16" s="230"/>
      <c r="F16" s="230">
        <v>299112</v>
      </c>
      <c r="G16" s="29"/>
      <c r="H16" s="7" t="s">
        <v>2303</v>
      </c>
      <c r="I16" s="284">
        <v>44146</v>
      </c>
      <c r="J16" s="284">
        <v>44148</v>
      </c>
      <c r="K16" s="59" t="s">
        <v>2304</v>
      </c>
      <c r="L16" s="482" t="s">
        <v>2755</v>
      </c>
      <c r="M16" s="3" t="s">
        <v>2639</v>
      </c>
      <c r="N16" s="7"/>
      <c r="O16" s="553" t="s">
        <v>2680</v>
      </c>
      <c r="P16" s="555"/>
      <c r="Q16" s="555"/>
      <c r="R16" s="555">
        <v>236368</v>
      </c>
      <c r="S16" s="555"/>
      <c r="T16" s="553"/>
      <c r="U16" s="553"/>
      <c r="V16" s="555"/>
      <c r="W16" s="553"/>
      <c r="X16" s="553"/>
      <c r="Y16" s="553"/>
      <c r="Z16" s="553"/>
      <c r="AA16" s="976" t="s">
        <v>2696</v>
      </c>
      <c r="AB16" s="553" t="s">
        <v>1773</v>
      </c>
      <c r="AC16" s="225"/>
    </row>
    <row r="17" spans="1:29" s="971" customFormat="1" ht="195.75" customHeight="1" x14ac:dyDescent="0.25">
      <c r="A17" s="450" t="s">
        <v>288</v>
      </c>
      <c r="B17" s="243" t="s">
        <v>102</v>
      </c>
      <c r="C17" s="50">
        <v>2</v>
      </c>
      <c r="D17" s="163" t="s">
        <v>437</v>
      </c>
      <c r="E17" s="230">
        <v>32250</v>
      </c>
      <c r="F17" s="230">
        <v>64500</v>
      </c>
      <c r="G17" s="29"/>
      <c r="H17" s="157" t="s">
        <v>1474</v>
      </c>
      <c r="I17" s="674" t="s">
        <v>1475</v>
      </c>
      <c r="J17" s="674" t="s">
        <v>1476</v>
      </c>
      <c r="K17" s="1058" t="s">
        <v>1473</v>
      </c>
      <c r="L17" s="155" t="s">
        <v>2756</v>
      </c>
      <c r="M17" s="7" t="s">
        <v>2177</v>
      </c>
      <c r="N17" s="7"/>
      <c r="O17" s="553" t="s">
        <v>2176</v>
      </c>
      <c r="P17" s="555"/>
      <c r="Q17" s="555"/>
      <c r="R17" s="555">
        <v>220000</v>
      </c>
      <c r="S17" s="555"/>
      <c r="T17" s="553"/>
      <c r="U17" s="553"/>
      <c r="V17" s="555"/>
      <c r="W17" s="553"/>
      <c r="X17" s="553"/>
      <c r="Y17" s="553"/>
      <c r="Z17" s="553"/>
      <c r="AA17" s="974" t="s">
        <v>2697</v>
      </c>
      <c r="AB17" s="553" t="s">
        <v>1773</v>
      </c>
      <c r="AC17" s="225"/>
    </row>
    <row r="18" spans="1:29" s="971" customFormat="1" ht="114" customHeight="1" x14ac:dyDescent="0.25">
      <c r="A18" s="31" t="s">
        <v>1371</v>
      </c>
      <c r="B18" s="243" t="s">
        <v>102</v>
      </c>
      <c r="C18" s="50">
        <v>1</v>
      </c>
      <c r="D18" s="163" t="s">
        <v>437</v>
      </c>
      <c r="E18" s="230"/>
      <c r="F18" s="230">
        <v>32250</v>
      </c>
      <c r="G18" s="29"/>
      <c r="H18" s="157"/>
      <c r="I18" s="284"/>
      <c r="J18" s="674"/>
      <c r="K18" s="1058"/>
      <c r="L18" s="612" t="s">
        <v>1370</v>
      </c>
      <c r="M18" s="73"/>
      <c r="N18" s="73"/>
      <c r="O18" s="972"/>
      <c r="P18" s="978"/>
      <c r="Q18" s="978"/>
      <c r="R18" s="978"/>
      <c r="S18" s="978"/>
      <c r="T18" s="972"/>
      <c r="U18" s="972"/>
      <c r="V18" s="978"/>
      <c r="W18" s="972"/>
      <c r="X18" s="972"/>
      <c r="Y18" s="972"/>
      <c r="Z18" s="972"/>
      <c r="AA18" s="975" t="s">
        <v>1370</v>
      </c>
      <c r="AB18" s="563"/>
      <c r="AC18" s="225"/>
    </row>
    <row r="19" spans="1:29" s="971" customFormat="1" ht="114" customHeight="1" x14ac:dyDescent="0.25">
      <c r="A19" s="31"/>
      <c r="B19" s="243" t="s">
        <v>2164</v>
      </c>
      <c r="C19" s="261">
        <v>3</v>
      </c>
      <c r="D19" s="163" t="s">
        <v>437</v>
      </c>
      <c r="E19" s="593"/>
      <c r="F19" s="593">
        <v>329861.64</v>
      </c>
      <c r="G19" s="29"/>
      <c r="H19" s="7" t="s">
        <v>2166</v>
      </c>
      <c r="I19" s="284">
        <v>44124</v>
      </c>
      <c r="J19" s="284">
        <v>44127</v>
      </c>
      <c r="K19" s="285" t="s">
        <v>2165</v>
      </c>
      <c r="L19" s="1073" t="s">
        <v>2858</v>
      </c>
      <c r="M19" s="73" t="s">
        <v>2857</v>
      </c>
      <c r="N19" s="73" t="s">
        <v>334</v>
      </c>
      <c r="O19" s="972"/>
      <c r="P19" s="978"/>
      <c r="Q19" s="978"/>
      <c r="R19" s="978"/>
      <c r="S19" s="978"/>
      <c r="T19" s="972"/>
      <c r="U19" s="972"/>
      <c r="V19" s="978"/>
      <c r="W19" s="972"/>
      <c r="X19" s="972"/>
      <c r="Y19" s="972"/>
      <c r="Z19" s="972"/>
      <c r="AA19" s="975"/>
      <c r="AB19" s="563"/>
      <c r="AC19" s="225"/>
    </row>
    <row r="20" spans="1:29" s="971" customFormat="1" ht="93.75" customHeight="1" x14ac:dyDescent="0.25">
      <c r="A20" s="31" t="s">
        <v>289</v>
      </c>
      <c r="B20" s="243" t="s">
        <v>89</v>
      </c>
      <c r="C20" s="50">
        <v>1</v>
      </c>
      <c r="D20" s="163" t="s">
        <v>437</v>
      </c>
      <c r="E20" s="230">
        <v>84875</v>
      </c>
      <c r="F20" s="230">
        <f>E20</f>
        <v>84875</v>
      </c>
      <c r="G20" s="29"/>
      <c r="H20" s="157" t="s">
        <v>320</v>
      </c>
      <c r="I20" s="803">
        <v>43622</v>
      </c>
      <c r="J20" s="840">
        <v>43644</v>
      </c>
      <c r="K20" s="1058" t="s">
        <v>321</v>
      </c>
      <c r="L20" s="945" t="s">
        <v>1343</v>
      </c>
      <c r="M20" s="605" t="s">
        <v>1092</v>
      </c>
      <c r="N20" s="345" t="s">
        <v>334</v>
      </c>
      <c r="O20" s="979" t="s">
        <v>494</v>
      </c>
      <c r="P20" s="980"/>
      <c r="Q20" s="980"/>
      <c r="R20" s="980">
        <v>84875</v>
      </c>
      <c r="S20" s="980"/>
      <c r="T20" s="979" t="s">
        <v>1236</v>
      </c>
      <c r="U20" s="981">
        <v>43959</v>
      </c>
      <c r="V20" s="980">
        <v>84875</v>
      </c>
      <c r="W20" s="981">
        <v>43927</v>
      </c>
      <c r="X20" s="979"/>
      <c r="Y20" s="979"/>
      <c r="Z20" s="981">
        <v>43969</v>
      </c>
      <c r="AA20" s="982" t="s">
        <v>1342</v>
      </c>
      <c r="AB20" s="983" t="s">
        <v>347</v>
      </c>
      <c r="AC20" s="225"/>
    </row>
    <row r="21" spans="1:29" s="971" customFormat="1" x14ac:dyDescent="0.25">
      <c r="A21" s="31"/>
      <c r="B21" s="243"/>
      <c r="C21" s="50"/>
      <c r="D21" s="163" t="s">
        <v>437</v>
      </c>
      <c r="E21" s="230"/>
      <c r="F21" s="230"/>
      <c r="G21" s="29"/>
      <c r="H21" s="157"/>
      <c r="I21" s="803"/>
      <c r="J21" s="840"/>
      <c r="K21" s="1058"/>
      <c r="L21" s="945"/>
      <c r="M21" s="734"/>
      <c r="N21" s="345"/>
      <c r="O21" s="979"/>
      <c r="P21" s="980"/>
      <c r="Q21" s="980"/>
      <c r="R21" s="980"/>
      <c r="S21" s="980"/>
      <c r="T21" s="979" t="s">
        <v>552</v>
      </c>
      <c r="U21" s="981">
        <v>43991</v>
      </c>
      <c r="V21" s="980">
        <v>602.61</v>
      </c>
      <c r="W21" s="981"/>
      <c r="X21" s="979"/>
      <c r="Y21" s="979"/>
      <c r="Z21" s="981"/>
      <c r="AA21" s="982"/>
      <c r="AB21" s="983"/>
      <c r="AC21" s="225"/>
    </row>
    <row r="22" spans="1:29" s="971" customFormat="1" ht="177.75" customHeight="1" x14ac:dyDescent="0.25">
      <c r="A22" s="31" t="s">
        <v>289</v>
      </c>
      <c r="B22" s="243" t="s">
        <v>90</v>
      </c>
      <c r="C22" s="50">
        <v>2</v>
      </c>
      <c r="D22" s="163" t="s">
        <v>437</v>
      </c>
      <c r="E22" s="267">
        <v>31465</v>
      </c>
      <c r="F22" s="268">
        <f>E22*C22</f>
        <v>62930</v>
      </c>
      <c r="G22" s="29"/>
      <c r="H22" s="157" t="s">
        <v>320</v>
      </c>
      <c r="I22" s="803">
        <v>43622</v>
      </c>
      <c r="J22" s="838">
        <v>43644</v>
      </c>
      <c r="K22" s="15" t="s">
        <v>322</v>
      </c>
      <c r="L22" s="945" t="s">
        <v>1093</v>
      </c>
      <c r="M22" s="3"/>
      <c r="N22" s="7"/>
      <c r="O22" s="553"/>
      <c r="P22" s="555"/>
      <c r="Q22" s="555"/>
      <c r="R22" s="555"/>
      <c r="S22" s="555"/>
      <c r="T22" s="553"/>
      <c r="U22" s="553"/>
      <c r="V22" s="555"/>
      <c r="W22" s="553"/>
      <c r="X22" s="553"/>
      <c r="Y22" s="553"/>
      <c r="Z22" s="553"/>
      <c r="AA22" s="974" t="s">
        <v>713</v>
      </c>
      <c r="AB22" s="553"/>
      <c r="AC22" s="225"/>
    </row>
    <row r="23" spans="1:29" s="971" customFormat="1" ht="177.75" customHeight="1" x14ac:dyDescent="0.25">
      <c r="A23" s="31"/>
      <c r="B23" s="243" t="s">
        <v>2418</v>
      </c>
      <c r="C23" s="261">
        <v>2</v>
      </c>
      <c r="D23" s="163" t="s">
        <v>437</v>
      </c>
      <c r="E23" s="1074"/>
      <c r="F23" s="1075">
        <v>262756.8</v>
      </c>
      <c r="G23" s="29"/>
      <c r="H23" s="157" t="s">
        <v>2419</v>
      </c>
      <c r="I23" s="803">
        <v>44161</v>
      </c>
      <c r="J23" s="270">
        <v>44176</v>
      </c>
      <c r="K23" s="588" t="s">
        <v>2420</v>
      </c>
      <c r="L23" s="440" t="s">
        <v>3150</v>
      </c>
      <c r="M23" s="3"/>
      <c r="N23" s="7"/>
      <c r="O23" s="553"/>
      <c r="P23" s="555"/>
      <c r="Q23" s="555"/>
      <c r="R23" s="555"/>
      <c r="S23" s="555"/>
      <c r="T23" s="553"/>
      <c r="U23" s="553"/>
      <c r="V23" s="555"/>
      <c r="W23" s="553"/>
      <c r="X23" s="553"/>
      <c r="Y23" s="553"/>
      <c r="Z23" s="553"/>
      <c r="AA23" s="974"/>
      <c r="AB23" s="553"/>
      <c r="AC23" s="225"/>
    </row>
    <row r="24" spans="1:29" s="971" customFormat="1" ht="156.75" customHeight="1" x14ac:dyDescent="0.25">
      <c r="A24" s="450" t="s">
        <v>290</v>
      </c>
      <c r="B24" s="243" t="s">
        <v>91</v>
      </c>
      <c r="C24" s="50">
        <v>1</v>
      </c>
      <c r="D24" s="163" t="s">
        <v>437</v>
      </c>
      <c r="E24" s="267">
        <v>152462</v>
      </c>
      <c r="F24" s="269">
        <f>E24*C24</f>
        <v>152462</v>
      </c>
      <c r="G24" s="29"/>
      <c r="H24" s="157" t="s">
        <v>320</v>
      </c>
      <c r="I24" s="803">
        <v>43622</v>
      </c>
      <c r="J24" s="270">
        <v>43644</v>
      </c>
      <c r="K24" s="63" t="s">
        <v>323</v>
      </c>
      <c r="L24" s="158" t="s">
        <v>1854</v>
      </c>
      <c r="M24" s="292" t="s">
        <v>1094</v>
      </c>
      <c r="N24" s="292"/>
      <c r="O24" s="967" t="s">
        <v>1188</v>
      </c>
      <c r="P24" s="968"/>
      <c r="Q24" s="968"/>
      <c r="R24" s="968">
        <v>72800</v>
      </c>
      <c r="S24" s="968"/>
      <c r="T24" s="967" t="s">
        <v>1788</v>
      </c>
      <c r="U24" s="967"/>
      <c r="V24" s="968"/>
      <c r="W24" s="969">
        <v>43985</v>
      </c>
      <c r="X24" s="967"/>
      <c r="Y24" s="967"/>
      <c r="Z24" s="969">
        <v>43990</v>
      </c>
      <c r="AA24" s="970" t="s">
        <v>1802</v>
      </c>
      <c r="AB24" s="967" t="s">
        <v>424</v>
      </c>
      <c r="AC24" s="225"/>
    </row>
    <row r="25" spans="1:29" s="971" customFormat="1" ht="27.75" customHeight="1" x14ac:dyDescent="0.25">
      <c r="A25" s="450"/>
      <c r="B25" s="243"/>
      <c r="C25" s="50"/>
      <c r="D25" s="163" t="s">
        <v>437</v>
      </c>
      <c r="E25" s="267"/>
      <c r="F25" s="269"/>
      <c r="G25" s="29"/>
      <c r="H25" s="157"/>
      <c r="I25" s="803"/>
      <c r="J25" s="270"/>
      <c r="K25" s="63"/>
      <c r="L25" s="158"/>
      <c r="M25" s="292"/>
      <c r="N25" s="292"/>
      <c r="O25" s="967"/>
      <c r="P25" s="968"/>
      <c r="Q25" s="968"/>
      <c r="R25" s="968"/>
      <c r="S25" s="968"/>
      <c r="T25" s="967" t="s">
        <v>1789</v>
      </c>
      <c r="U25" s="969">
        <v>44042</v>
      </c>
      <c r="V25" s="968">
        <v>72800</v>
      </c>
      <c r="W25" s="969"/>
      <c r="X25" s="967"/>
      <c r="Y25" s="967"/>
      <c r="Z25" s="969"/>
      <c r="AA25" s="970"/>
      <c r="AB25" s="967"/>
      <c r="AC25" s="225"/>
    </row>
    <row r="26" spans="1:29" s="971" customFormat="1" ht="27.75" customHeight="1" x14ac:dyDescent="0.25">
      <c r="A26" s="450"/>
      <c r="B26" s="243"/>
      <c r="C26" s="50"/>
      <c r="D26" s="163" t="s">
        <v>437</v>
      </c>
      <c r="E26" s="267"/>
      <c r="F26" s="269"/>
      <c r="G26" s="29"/>
      <c r="H26" s="157"/>
      <c r="I26" s="803"/>
      <c r="J26" s="270"/>
      <c r="K26" s="63"/>
      <c r="L26" s="158"/>
      <c r="M26" s="292"/>
      <c r="N26" s="292"/>
      <c r="O26" s="967"/>
      <c r="P26" s="968"/>
      <c r="Q26" s="968"/>
      <c r="R26" s="968"/>
      <c r="S26" s="968"/>
      <c r="T26" s="967" t="s">
        <v>552</v>
      </c>
      <c r="U26" s="969">
        <v>44057</v>
      </c>
      <c r="V26" s="968">
        <v>516.88</v>
      </c>
      <c r="W26" s="969"/>
      <c r="X26" s="967"/>
      <c r="Y26" s="967"/>
      <c r="Z26" s="969"/>
      <c r="AA26" s="970"/>
      <c r="AB26" s="967"/>
      <c r="AC26" s="225"/>
    </row>
    <row r="27" spans="1:29" s="971" customFormat="1" ht="141.75" x14ac:dyDescent="0.25">
      <c r="A27" s="31" t="s">
        <v>291</v>
      </c>
      <c r="B27" s="243" t="s">
        <v>92</v>
      </c>
      <c r="C27" s="50">
        <v>2</v>
      </c>
      <c r="D27" s="163" t="s">
        <v>437</v>
      </c>
      <c r="E27" s="230">
        <v>30987</v>
      </c>
      <c r="F27" s="230">
        <v>61964</v>
      </c>
      <c r="G27" s="29"/>
      <c r="H27" s="157" t="s">
        <v>324</v>
      </c>
      <c r="I27" s="803">
        <v>43622</v>
      </c>
      <c r="J27" s="270">
        <v>43644</v>
      </c>
      <c r="K27" s="484" t="s">
        <v>1095</v>
      </c>
      <c r="L27" s="158" t="s">
        <v>1096</v>
      </c>
      <c r="M27" s="7"/>
      <c r="N27" s="7"/>
      <c r="O27" s="553"/>
      <c r="P27" s="555"/>
      <c r="Q27" s="555"/>
      <c r="R27" s="555"/>
      <c r="S27" s="555"/>
      <c r="T27" s="553"/>
      <c r="U27" s="553"/>
      <c r="V27" s="555"/>
      <c r="W27" s="553"/>
      <c r="X27" s="553"/>
      <c r="Y27" s="553"/>
      <c r="Z27" s="553"/>
      <c r="AA27" s="974" t="s">
        <v>713</v>
      </c>
      <c r="AB27" s="553"/>
      <c r="AC27" s="225"/>
    </row>
    <row r="28" spans="1:29" s="971" customFormat="1" ht="282.75" customHeight="1" x14ac:dyDescent="0.25">
      <c r="A28" s="31" t="s">
        <v>519</v>
      </c>
      <c r="B28" s="243" t="s">
        <v>93</v>
      </c>
      <c r="C28" s="50">
        <v>1</v>
      </c>
      <c r="D28" s="163" t="s">
        <v>437</v>
      </c>
      <c r="E28" s="230">
        <v>84835</v>
      </c>
      <c r="F28" s="230">
        <v>84835</v>
      </c>
      <c r="G28" s="29"/>
      <c r="H28" s="157" t="s">
        <v>1097</v>
      </c>
      <c r="I28" s="803" t="s">
        <v>905</v>
      </c>
      <c r="J28" s="270" t="s">
        <v>906</v>
      </c>
      <c r="K28" s="1058" t="s">
        <v>1098</v>
      </c>
      <c r="L28" s="158" t="s">
        <v>2757</v>
      </c>
      <c r="M28" s="292" t="s">
        <v>1886</v>
      </c>
      <c r="N28" s="292" t="s">
        <v>333</v>
      </c>
      <c r="O28" s="967" t="s">
        <v>2008</v>
      </c>
      <c r="P28" s="968"/>
      <c r="Q28" s="968"/>
      <c r="R28" s="968">
        <v>125900</v>
      </c>
      <c r="S28" s="968"/>
      <c r="T28" s="967" t="s">
        <v>2511</v>
      </c>
      <c r="U28" s="969">
        <v>44194</v>
      </c>
      <c r="V28" s="968">
        <v>125900</v>
      </c>
      <c r="W28" s="969">
        <v>44183</v>
      </c>
      <c r="X28" s="967"/>
      <c r="Y28" s="967"/>
      <c r="Z28" s="969">
        <v>44194</v>
      </c>
      <c r="AA28" s="970" t="s">
        <v>2532</v>
      </c>
      <c r="AB28" s="967" t="s">
        <v>380</v>
      </c>
      <c r="AC28" s="225"/>
    </row>
    <row r="29" spans="1:29" s="971" customFormat="1" ht="42.75" customHeight="1" x14ac:dyDescent="0.25">
      <c r="A29" s="31"/>
      <c r="B29" s="243"/>
      <c r="C29" s="50"/>
      <c r="D29" s="163" t="s">
        <v>437</v>
      </c>
      <c r="E29" s="230"/>
      <c r="F29" s="230"/>
      <c r="G29" s="29"/>
      <c r="H29" s="157"/>
      <c r="I29" s="803"/>
      <c r="J29" s="270"/>
      <c r="K29" s="1058"/>
      <c r="L29" s="158"/>
      <c r="M29" s="294"/>
      <c r="N29" s="294"/>
      <c r="O29" s="984"/>
      <c r="P29" s="985"/>
      <c r="Q29" s="985"/>
      <c r="R29" s="985"/>
      <c r="S29" s="985"/>
      <c r="T29" s="984" t="s">
        <v>552</v>
      </c>
      <c r="U29" s="986">
        <v>44252</v>
      </c>
      <c r="V29" s="985">
        <v>893.89</v>
      </c>
      <c r="W29" s="986"/>
      <c r="X29" s="984"/>
      <c r="Y29" s="984"/>
      <c r="Z29" s="986"/>
      <c r="AA29" s="982"/>
      <c r="AB29" s="987"/>
      <c r="AC29" s="225"/>
    </row>
    <row r="30" spans="1:29" s="971" customFormat="1" ht="94.5" x14ac:dyDescent="0.25">
      <c r="A30" s="31" t="s">
        <v>520</v>
      </c>
      <c r="B30" s="243" t="s">
        <v>94</v>
      </c>
      <c r="C30" s="50">
        <v>1</v>
      </c>
      <c r="D30" s="163" t="s">
        <v>437</v>
      </c>
      <c r="E30" s="230">
        <v>2146</v>
      </c>
      <c r="F30" s="230">
        <f>E30</f>
        <v>2146</v>
      </c>
      <c r="G30" s="29"/>
      <c r="H30" s="157" t="s">
        <v>325</v>
      </c>
      <c r="I30" s="803">
        <v>43622</v>
      </c>
      <c r="J30" s="270">
        <v>43644</v>
      </c>
      <c r="K30" s="1058" t="s">
        <v>1099</v>
      </c>
      <c r="L30" s="158" t="s">
        <v>1100</v>
      </c>
      <c r="M30" s="263" t="s">
        <v>493</v>
      </c>
      <c r="N30" s="264"/>
      <c r="O30" s="988" t="s">
        <v>521</v>
      </c>
      <c r="P30" s="989"/>
      <c r="Q30" s="989"/>
      <c r="R30" s="989">
        <v>1300</v>
      </c>
      <c r="S30" s="989"/>
      <c r="T30" s="988" t="s">
        <v>875</v>
      </c>
      <c r="U30" s="990">
        <v>43930</v>
      </c>
      <c r="V30" s="989">
        <v>1300</v>
      </c>
      <c r="W30" s="990">
        <v>43881</v>
      </c>
      <c r="X30" s="988"/>
      <c r="Y30" s="988"/>
      <c r="Z30" s="990">
        <v>43979</v>
      </c>
      <c r="AA30" s="988" t="s">
        <v>2698</v>
      </c>
      <c r="AB30" s="991" t="s">
        <v>401</v>
      </c>
      <c r="AC30" s="992"/>
    </row>
    <row r="31" spans="1:29" s="971" customFormat="1" x14ac:dyDescent="0.25">
      <c r="A31" s="31" t="s">
        <v>522</v>
      </c>
      <c r="B31" s="243" t="s">
        <v>94</v>
      </c>
      <c r="C31" s="50">
        <v>20</v>
      </c>
      <c r="D31" s="163" t="s">
        <v>437</v>
      </c>
      <c r="E31" s="230">
        <v>24000</v>
      </c>
      <c r="F31" s="230">
        <f>E31</f>
        <v>24000</v>
      </c>
      <c r="G31" s="29"/>
      <c r="H31" s="273"/>
      <c r="I31" s="274"/>
      <c r="J31" s="7"/>
      <c r="K31" s="7"/>
      <c r="L31" s="241" t="s">
        <v>754</v>
      </c>
      <c r="M31" s="7"/>
      <c r="N31" s="7"/>
      <c r="O31" s="553"/>
      <c r="P31" s="555"/>
      <c r="Q31" s="555"/>
      <c r="R31" s="555"/>
      <c r="S31" s="555"/>
      <c r="T31" s="553"/>
      <c r="U31" s="553"/>
      <c r="V31" s="555"/>
      <c r="W31" s="553"/>
      <c r="X31" s="553"/>
      <c r="Y31" s="553"/>
      <c r="Z31" s="553"/>
      <c r="AA31" s="974" t="s">
        <v>756</v>
      </c>
      <c r="AB31" s="553"/>
      <c r="AC31" s="225"/>
    </row>
    <row r="32" spans="1:29" s="971" customFormat="1" ht="141.75" x14ac:dyDescent="0.25">
      <c r="A32" s="31" t="s">
        <v>523</v>
      </c>
      <c r="B32" s="243" t="s">
        <v>95</v>
      </c>
      <c r="C32" s="50">
        <v>1</v>
      </c>
      <c r="D32" s="163" t="s">
        <v>437</v>
      </c>
      <c r="E32" s="230">
        <v>46600</v>
      </c>
      <c r="F32" s="230">
        <f>E32</f>
        <v>46600</v>
      </c>
      <c r="G32" s="29"/>
      <c r="H32" s="157" t="s">
        <v>326</v>
      </c>
      <c r="I32" s="803">
        <v>43622</v>
      </c>
      <c r="J32" s="272">
        <v>43644</v>
      </c>
      <c r="K32" s="484" t="s">
        <v>1101</v>
      </c>
      <c r="L32" s="158" t="s">
        <v>1102</v>
      </c>
      <c r="M32" s="3"/>
      <c r="N32" s="7"/>
      <c r="O32" s="553"/>
      <c r="P32" s="555"/>
      <c r="Q32" s="555"/>
      <c r="R32" s="555"/>
      <c r="S32" s="555"/>
      <c r="T32" s="553"/>
      <c r="U32" s="553"/>
      <c r="V32" s="555"/>
      <c r="W32" s="553"/>
      <c r="X32" s="553"/>
      <c r="Y32" s="553"/>
      <c r="Z32" s="553"/>
      <c r="AA32" s="974" t="s">
        <v>756</v>
      </c>
      <c r="AB32" s="553"/>
      <c r="AC32" s="225"/>
    </row>
    <row r="33" spans="1:29" s="971" customFormat="1" ht="245.25" customHeight="1" x14ac:dyDescent="0.25">
      <c r="A33" s="450" t="s">
        <v>524</v>
      </c>
      <c r="B33" s="243" t="s">
        <v>96</v>
      </c>
      <c r="C33" s="50">
        <v>1</v>
      </c>
      <c r="D33" s="163" t="s">
        <v>437</v>
      </c>
      <c r="E33" s="230">
        <v>11080</v>
      </c>
      <c r="F33" s="230">
        <f>E33</f>
        <v>11080</v>
      </c>
      <c r="G33" s="29"/>
      <c r="H33" s="157" t="s">
        <v>327</v>
      </c>
      <c r="I33" s="803">
        <v>43622</v>
      </c>
      <c r="J33" s="272">
        <v>43644</v>
      </c>
      <c r="K33" s="1058" t="s">
        <v>1103</v>
      </c>
      <c r="L33" s="158" t="s">
        <v>1755</v>
      </c>
      <c r="M33" s="292" t="s">
        <v>1223</v>
      </c>
      <c r="N33" s="292" t="s">
        <v>333</v>
      </c>
      <c r="O33" s="967" t="s">
        <v>1261</v>
      </c>
      <c r="P33" s="968"/>
      <c r="Q33" s="968"/>
      <c r="R33" s="968">
        <v>11066.85</v>
      </c>
      <c r="S33" s="968"/>
      <c r="T33" s="967" t="s">
        <v>1502</v>
      </c>
      <c r="U33" s="969">
        <v>44020</v>
      </c>
      <c r="V33" s="968">
        <v>11066.85</v>
      </c>
      <c r="W33" s="969">
        <v>43987</v>
      </c>
      <c r="X33" s="967"/>
      <c r="Y33" s="967"/>
      <c r="Z33" s="969">
        <v>43997</v>
      </c>
      <c r="AA33" s="970" t="s">
        <v>1754</v>
      </c>
      <c r="AB33" s="967" t="s">
        <v>380</v>
      </c>
      <c r="AC33" s="225"/>
    </row>
    <row r="34" spans="1:29" s="971" customFormat="1" ht="65.25" customHeight="1" x14ac:dyDescent="0.25">
      <c r="A34" s="450" t="s">
        <v>525</v>
      </c>
      <c r="B34" s="243" t="s">
        <v>97</v>
      </c>
      <c r="C34" s="50">
        <v>1</v>
      </c>
      <c r="D34" s="163" t="s">
        <v>437</v>
      </c>
      <c r="E34" s="230">
        <v>100000</v>
      </c>
      <c r="F34" s="230" t="s">
        <v>1693</v>
      </c>
      <c r="G34" s="29"/>
      <c r="H34" s="817" t="s">
        <v>1829</v>
      </c>
      <c r="I34" s="817">
        <v>44021</v>
      </c>
      <c r="J34" s="817">
        <v>44029</v>
      </c>
      <c r="K34" s="1058" t="s">
        <v>1691</v>
      </c>
      <c r="L34" s="335" t="s">
        <v>2758</v>
      </c>
      <c r="M34" s="1076" t="s">
        <v>2759</v>
      </c>
      <c r="N34" s="292"/>
      <c r="O34" s="967" t="s">
        <v>2136</v>
      </c>
      <c r="P34" s="968"/>
      <c r="Q34" s="968"/>
      <c r="R34" s="968">
        <v>114919.78</v>
      </c>
      <c r="S34" s="968"/>
      <c r="T34" s="967" t="s">
        <v>2478</v>
      </c>
      <c r="U34" s="969">
        <v>44196</v>
      </c>
      <c r="V34" s="968">
        <v>114919.78</v>
      </c>
      <c r="W34" s="969">
        <v>44176</v>
      </c>
      <c r="X34" s="967"/>
      <c r="Y34" s="967"/>
      <c r="Z34" s="969">
        <v>44186</v>
      </c>
      <c r="AA34" s="970" t="s">
        <v>2536</v>
      </c>
      <c r="AB34" s="967" t="s">
        <v>396</v>
      </c>
      <c r="AC34" s="225"/>
    </row>
    <row r="35" spans="1:29" s="971" customFormat="1" x14ac:dyDescent="0.25">
      <c r="A35" s="450"/>
      <c r="B35" s="243"/>
      <c r="C35" s="50"/>
      <c r="D35" s="163" t="s">
        <v>437</v>
      </c>
      <c r="E35" s="230"/>
      <c r="F35" s="230"/>
      <c r="G35" s="29"/>
      <c r="H35" s="817"/>
      <c r="I35" s="817"/>
      <c r="J35" s="583"/>
      <c r="K35" s="59"/>
      <c r="L35" s="683"/>
      <c r="M35" s="1076"/>
      <c r="N35" s="294"/>
      <c r="O35" s="984"/>
      <c r="P35" s="985"/>
      <c r="Q35" s="985"/>
      <c r="R35" s="985"/>
      <c r="S35" s="985"/>
      <c r="T35" s="984" t="s">
        <v>552</v>
      </c>
      <c r="U35" s="986">
        <v>44232</v>
      </c>
      <c r="V35" s="985">
        <v>815.93</v>
      </c>
      <c r="W35" s="986"/>
      <c r="X35" s="984"/>
      <c r="Y35" s="984"/>
      <c r="Z35" s="986"/>
      <c r="AA35" s="982"/>
      <c r="AB35" s="987"/>
      <c r="AC35" s="225"/>
    </row>
    <row r="36" spans="1:29" s="971" customFormat="1" ht="208.5" customHeight="1" x14ac:dyDescent="0.25">
      <c r="A36" s="31" t="s">
        <v>526</v>
      </c>
      <c r="B36" s="243" t="s">
        <v>98</v>
      </c>
      <c r="C36" s="50">
        <v>2</v>
      </c>
      <c r="D36" s="163" t="s">
        <v>437</v>
      </c>
      <c r="E36" s="230">
        <v>24422</v>
      </c>
      <c r="F36" s="230">
        <v>48844</v>
      </c>
      <c r="G36" s="29"/>
      <c r="H36" s="157" t="s">
        <v>328</v>
      </c>
      <c r="I36" s="803">
        <v>43658</v>
      </c>
      <c r="J36" s="270">
        <v>43743</v>
      </c>
      <c r="K36" s="59" t="s">
        <v>329</v>
      </c>
      <c r="L36" s="158" t="s">
        <v>1878</v>
      </c>
      <c r="M36" s="605" t="s">
        <v>1104</v>
      </c>
      <c r="N36" s="345" t="s">
        <v>333</v>
      </c>
      <c r="O36" s="979" t="s">
        <v>502</v>
      </c>
      <c r="P36" s="980"/>
      <c r="Q36" s="980">
        <v>9600</v>
      </c>
      <c r="R36" s="980"/>
      <c r="S36" s="980"/>
      <c r="T36" s="979" t="s">
        <v>1505</v>
      </c>
      <c r="U36" s="981">
        <v>44022</v>
      </c>
      <c r="V36" s="980">
        <v>34959.129999999997</v>
      </c>
      <c r="W36" s="981">
        <v>44026</v>
      </c>
      <c r="X36" s="979"/>
      <c r="Y36" s="979"/>
      <c r="Z36" s="981">
        <v>44039</v>
      </c>
      <c r="AA36" s="982" t="s">
        <v>1877</v>
      </c>
      <c r="AB36" s="983" t="s">
        <v>346</v>
      </c>
      <c r="AC36" s="225"/>
    </row>
    <row r="37" spans="1:29" s="971" customFormat="1" x14ac:dyDescent="0.25">
      <c r="A37" s="31"/>
      <c r="B37" s="243"/>
      <c r="C37" s="50"/>
      <c r="D37" s="163" t="s">
        <v>437</v>
      </c>
      <c r="E37" s="230"/>
      <c r="F37" s="230"/>
      <c r="G37" s="29"/>
      <c r="H37" s="157"/>
      <c r="I37" s="803"/>
      <c r="J37" s="270"/>
      <c r="K37" s="59"/>
      <c r="L37" s="158"/>
      <c r="M37" s="605"/>
      <c r="N37" s="345"/>
      <c r="O37" s="979"/>
      <c r="P37" s="980"/>
      <c r="Q37" s="980"/>
      <c r="R37" s="980"/>
      <c r="S37" s="980"/>
      <c r="T37" s="979" t="s">
        <v>636</v>
      </c>
      <c r="U37" s="981">
        <v>44029</v>
      </c>
      <c r="V37" s="980">
        <v>-133.9</v>
      </c>
      <c r="W37" s="979"/>
      <c r="X37" s="979"/>
      <c r="Y37" s="979"/>
      <c r="Z37" s="979"/>
      <c r="AA37" s="979"/>
      <c r="AB37" s="983"/>
      <c r="AC37" s="225"/>
    </row>
    <row r="38" spans="1:29" s="971" customFormat="1" x14ac:dyDescent="0.25">
      <c r="A38" s="31"/>
      <c r="B38" s="243"/>
      <c r="C38" s="50"/>
      <c r="D38" s="163" t="s">
        <v>437</v>
      </c>
      <c r="E38" s="230"/>
      <c r="F38" s="230"/>
      <c r="G38" s="29"/>
      <c r="H38" s="157"/>
      <c r="I38" s="803"/>
      <c r="J38" s="270"/>
      <c r="K38" s="59"/>
      <c r="L38" s="158"/>
      <c r="M38" s="605"/>
      <c r="N38" s="345"/>
      <c r="O38" s="979"/>
      <c r="P38" s="980"/>
      <c r="Q38" s="980"/>
      <c r="R38" s="980"/>
      <c r="S38" s="980"/>
      <c r="T38" s="979" t="s">
        <v>552</v>
      </c>
      <c r="U38" s="981">
        <v>44138</v>
      </c>
      <c r="V38" s="980">
        <v>248.81</v>
      </c>
      <c r="W38" s="979"/>
      <c r="X38" s="979"/>
      <c r="Y38" s="979"/>
      <c r="Z38" s="979"/>
      <c r="AA38" s="979"/>
      <c r="AB38" s="983"/>
      <c r="AC38" s="225"/>
    </row>
    <row r="39" spans="1:29" s="971" customFormat="1" ht="93.75" x14ac:dyDescent="0.25">
      <c r="A39" s="31" t="s">
        <v>527</v>
      </c>
      <c r="B39" s="243" t="s">
        <v>99</v>
      </c>
      <c r="C39" s="50">
        <v>2</v>
      </c>
      <c r="D39" s="163" t="s">
        <v>437</v>
      </c>
      <c r="E39" s="230">
        <v>19854</v>
      </c>
      <c r="F39" s="230">
        <v>39708</v>
      </c>
      <c r="G39" s="29"/>
      <c r="H39" s="157" t="s">
        <v>328</v>
      </c>
      <c r="I39" s="803">
        <v>43658</v>
      </c>
      <c r="J39" s="270">
        <v>43743</v>
      </c>
      <c r="K39" s="59" t="s">
        <v>330</v>
      </c>
      <c r="L39" s="158" t="s">
        <v>1879</v>
      </c>
      <c r="M39" s="605" t="s">
        <v>1105</v>
      </c>
      <c r="N39" s="345" t="s">
        <v>333</v>
      </c>
      <c r="O39" s="979" t="s">
        <v>503</v>
      </c>
      <c r="P39" s="980"/>
      <c r="Q39" s="980">
        <v>11000</v>
      </c>
      <c r="R39" s="980"/>
      <c r="S39" s="980"/>
      <c r="T39" s="979" t="s">
        <v>1504</v>
      </c>
      <c r="U39" s="981">
        <v>44022</v>
      </c>
      <c r="V39" s="980">
        <v>40039.839999999997</v>
      </c>
      <c r="W39" s="981">
        <v>44026</v>
      </c>
      <c r="X39" s="979"/>
      <c r="Y39" s="979"/>
      <c r="Z39" s="981">
        <v>44039</v>
      </c>
      <c r="AA39" s="982" t="s">
        <v>1877</v>
      </c>
      <c r="AB39" s="983" t="s">
        <v>346</v>
      </c>
      <c r="AC39" s="225"/>
    </row>
    <row r="40" spans="1:29" s="971" customFormat="1" x14ac:dyDescent="0.25">
      <c r="A40" s="31"/>
      <c r="B40" s="243"/>
      <c r="C40" s="50"/>
      <c r="D40" s="163" t="s">
        <v>437</v>
      </c>
      <c r="E40" s="230"/>
      <c r="F40" s="230"/>
      <c r="G40" s="29"/>
      <c r="H40" s="157"/>
      <c r="I40" s="803"/>
      <c r="J40" s="270"/>
      <c r="K40" s="59"/>
      <c r="L40" s="158"/>
      <c r="M40" s="605"/>
      <c r="N40" s="345"/>
      <c r="O40" s="979"/>
      <c r="P40" s="980"/>
      <c r="Q40" s="980"/>
      <c r="R40" s="980"/>
      <c r="S40" s="980"/>
      <c r="T40" s="979" t="s">
        <v>636</v>
      </c>
      <c r="U40" s="981">
        <v>44029</v>
      </c>
      <c r="V40" s="980">
        <v>-143.22</v>
      </c>
      <c r="W40" s="979"/>
      <c r="X40" s="979"/>
      <c r="Y40" s="979"/>
      <c r="Z40" s="979"/>
      <c r="AA40" s="979"/>
      <c r="AB40" s="983"/>
      <c r="AC40" s="225"/>
    </row>
    <row r="41" spans="1:29" s="971" customFormat="1" x14ac:dyDescent="0.25">
      <c r="A41" s="31"/>
      <c r="B41" s="243"/>
      <c r="C41" s="50"/>
      <c r="D41" s="163" t="s">
        <v>437</v>
      </c>
      <c r="E41" s="230"/>
      <c r="F41" s="230"/>
      <c r="G41" s="29"/>
      <c r="H41" s="157"/>
      <c r="I41" s="803"/>
      <c r="J41" s="270"/>
      <c r="K41" s="59"/>
      <c r="L41" s="158"/>
      <c r="M41" s="605"/>
      <c r="N41" s="345"/>
      <c r="O41" s="979"/>
      <c r="P41" s="980"/>
      <c r="Q41" s="980"/>
      <c r="R41" s="980"/>
      <c r="S41" s="980"/>
      <c r="T41" s="979" t="s">
        <v>552</v>
      </c>
      <c r="U41" s="981">
        <v>44138</v>
      </c>
      <c r="V41" s="980">
        <v>298.32</v>
      </c>
      <c r="W41" s="979"/>
      <c r="X41" s="979"/>
      <c r="Y41" s="979"/>
      <c r="Z41" s="979"/>
      <c r="AA41" s="979"/>
      <c r="AB41" s="983"/>
      <c r="AC41" s="225"/>
    </row>
    <row r="42" spans="1:29" s="971" customFormat="1" ht="112.5" x14ac:dyDescent="0.25">
      <c r="A42" s="31" t="s">
        <v>528</v>
      </c>
      <c r="B42" s="243" t="s">
        <v>100</v>
      </c>
      <c r="C42" s="50">
        <v>1</v>
      </c>
      <c r="D42" s="163" t="s">
        <v>437</v>
      </c>
      <c r="E42" s="230">
        <v>9800</v>
      </c>
      <c r="F42" s="230">
        <f>E42</f>
        <v>9800</v>
      </c>
      <c r="G42" s="29"/>
      <c r="H42" s="157" t="s">
        <v>328</v>
      </c>
      <c r="I42" s="803">
        <v>43658</v>
      </c>
      <c r="J42" s="270">
        <v>43743</v>
      </c>
      <c r="K42" s="59" t="s">
        <v>331</v>
      </c>
      <c r="L42" s="158" t="s">
        <v>1880</v>
      </c>
      <c r="M42" s="605" t="s">
        <v>1106</v>
      </c>
      <c r="N42" s="345" t="s">
        <v>333</v>
      </c>
      <c r="O42" s="979" t="s">
        <v>504</v>
      </c>
      <c r="P42" s="980"/>
      <c r="Q42" s="980">
        <v>3150</v>
      </c>
      <c r="R42" s="980"/>
      <c r="S42" s="980"/>
      <c r="T42" s="979" t="s">
        <v>1503</v>
      </c>
      <c r="U42" s="981">
        <v>44022</v>
      </c>
      <c r="V42" s="980">
        <v>11481.59</v>
      </c>
      <c r="W42" s="981">
        <v>44026</v>
      </c>
      <c r="X42" s="979"/>
      <c r="Y42" s="979"/>
      <c r="Z42" s="981">
        <v>44035</v>
      </c>
      <c r="AA42" s="982" t="s">
        <v>1877</v>
      </c>
      <c r="AB42" s="983" t="s">
        <v>346</v>
      </c>
      <c r="AC42" s="225"/>
    </row>
    <row r="43" spans="1:29" s="971" customFormat="1" x14ac:dyDescent="0.25">
      <c r="A43" s="31"/>
      <c r="B43" s="243"/>
      <c r="C43" s="50"/>
      <c r="D43" s="163" t="s">
        <v>437</v>
      </c>
      <c r="E43" s="230"/>
      <c r="F43" s="230"/>
      <c r="G43" s="29"/>
      <c r="H43" s="157"/>
      <c r="I43" s="803"/>
      <c r="J43" s="270"/>
      <c r="K43" s="59"/>
      <c r="L43" s="158"/>
      <c r="M43" s="605"/>
      <c r="N43" s="345"/>
      <c r="O43" s="979"/>
      <c r="P43" s="980"/>
      <c r="Q43" s="980"/>
      <c r="R43" s="980"/>
      <c r="S43" s="980"/>
      <c r="T43" s="979" t="s">
        <v>636</v>
      </c>
      <c r="U43" s="981">
        <v>44022</v>
      </c>
      <c r="V43" s="980">
        <v>-20.96</v>
      </c>
      <c r="W43" s="979"/>
      <c r="X43" s="979"/>
      <c r="Y43" s="979"/>
      <c r="Z43" s="979"/>
      <c r="AA43" s="979"/>
      <c r="AB43" s="983"/>
      <c r="AC43" s="225"/>
    </row>
    <row r="44" spans="1:29" s="971" customFormat="1" x14ac:dyDescent="0.25">
      <c r="A44" s="31"/>
      <c r="B44" s="243"/>
      <c r="C44" s="50"/>
      <c r="D44" s="163" t="s">
        <v>437</v>
      </c>
      <c r="E44" s="230"/>
      <c r="F44" s="230"/>
      <c r="G44" s="29"/>
      <c r="H44" s="157"/>
      <c r="I44" s="803"/>
      <c r="J44" s="270"/>
      <c r="K44" s="59"/>
      <c r="L44" s="158"/>
      <c r="M44" s="605"/>
      <c r="N44" s="345"/>
      <c r="O44" s="979"/>
      <c r="P44" s="980"/>
      <c r="Q44" s="980"/>
      <c r="R44" s="980"/>
      <c r="S44" s="980"/>
      <c r="T44" s="979" t="s">
        <v>552</v>
      </c>
      <c r="U44" s="981">
        <v>44138</v>
      </c>
      <c r="V44" s="980">
        <v>96.21</v>
      </c>
      <c r="W44" s="979"/>
      <c r="X44" s="979"/>
      <c r="Y44" s="979"/>
      <c r="Z44" s="979"/>
      <c r="AA44" s="979"/>
      <c r="AB44" s="983"/>
      <c r="AC44" s="225"/>
    </row>
    <row r="45" spans="1:29" s="971" customFormat="1" ht="31.5" x14ac:dyDescent="0.25">
      <c r="A45" s="31" t="s">
        <v>1372</v>
      </c>
      <c r="B45" s="243" t="s">
        <v>1373</v>
      </c>
      <c r="C45" s="50">
        <v>2</v>
      </c>
      <c r="D45" s="163" t="s">
        <v>437</v>
      </c>
      <c r="E45" s="230"/>
      <c r="F45" s="230">
        <v>20000</v>
      </c>
      <c r="G45" s="29"/>
      <c r="H45" s="150"/>
      <c r="I45" s="803"/>
      <c r="J45" s="270"/>
      <c r="K45" s="205"/>
      <c r="L45" s="612" t="s">
        <v>1376</v>
      </c>
      <c r="M45" s="263"/>
      <c r="N45" s="264"/>
      <c r="O45" s="988"/>
      <c r="P45" s="989"/>
      <c r="Q45" s="989"/>
      <c r="R45" s="989"/>
      <c r="S45" s="989"/>
      <c r="T45" s="988"/>
      <c r="U45" s="988"/>
      <c r="V45" s="989"/>
      <c r="W45" s="988"/>
      <c r="X45" s="988"/>
      <c r="Y45" s="988"/>
      <c r="Z45" s="988"/>
      <c r="AA45" s="975" t="s">
        <v>1370</v>
      </c>
      <c r="AB45" s="991"/>
      <c r="AC45" s="225"/>
    </row>
    <row r="46" spans="1:29" s="971" customFormat="1" ht="156.75" customHeight="1" x14ac:dyDescent="0.25">
      <c r="A46" s="31"/>
      <c r="B46" s="243" t="s">
        <v>1373</v>
      </c>
      <c r="C46" s="261">
        <v>4</v>
      </c>
      <c r="D46" s="163" t="s">
        <v>437</v>
      </c>
      <c r="E46" s="593"/>
      <c r="F46" s="1077" t="s">
        <v>2760</v>
      </c>
      <c r="G46" s="29"/>
      <c r="H46" s="150" t="s">
        <v>2178</v>
      </c>
      <c r="I46" s="803">
        <v>44131</v>
      </c>
      <c r="J46" s="270" t="s">
        <v>2179</v>
      </c>
      <c r="K46" s="587" t="s">
        <v>2761</v>
      </c>
      <c r="L46" s="482" t="s">
        <v>3225</v>
      </c>
      <c r="M46" s="263"/>
      <c r="N46" s="264" t="s">
        <v>440</v>
      </c>
      <c r="O46" s="988"/>
      <c r="P46" s="989"/>
      <c r="Q46" s="989"/>
      <c r="R46" s="989"/>
      <c r="S46" s="989"/>
      <c r="T46" s="988"/>
      <c r="U46" s="988"/>
      <c r="V46" s="989"/>
      <c r="W46" s="988"/>
      <c r="X46" s="988"/>
      <c r="Y46" s="988"/>
      <c r="Z46" s="988"/>
      <c r="AA46" s="975"/>
      <c r="AB46" s="991"/>
      <c r="AC46" s="225"/>
    </row>
    <row r="47" spans="1:29" s="971" customFormat="1" ht="31.5" x14ac:dyDescent="0.25">
      <c r="A47" s="31" t="s">
        <v>1374</v>
      </c>
      <c r="B47" s="243" t="s">
        <v>1375</v>
      </c>
      <c r="C47" s="50">
        <v>1</v>
      </c>
      <c r="D47" s="163" t="s">
        <v>437</v>
      </c>
      <c r="E47" s="230"/>
      <c r="F47" s="230">
        <v>7500</v>
      </c>
      <c r="G47" s="29"/>
      <c r="H47" s="150"/>
      <c r="I47" s="803"/>
      <c r="J47" s="270"/>
      <c r="K47" s="205"/>
      <c r="L47" s="612" t="s">
        <v>1376</v>
      </c>
      <c r="M47" s="263"/>
      <c r="N47" s="264"/>
      <c r="O47" s="988"/>
      <c r="P47" s="989"/>
      <c r="Q47" s="989"/>
      <c r="R47" s="989"/>
      <c r="S47" s="989"/>
      <c r="T47" s="988"/>
      <c r="U47" s="988"/>
      <c r="V47" s="989"/>
      <c r="W47" s="988"/>
      <c r="X47" s="988"/>
      <c r="Y47" s="988"/>
      <c r="Z47" s="988"/>
      <c r="AA47" s="975" t="s">
        <v>1370</v>
      </c>
      <c r="AB47" s="991"/>
      <c r="AC47" s="225"/>
    </row>
    <row r="48" spans="1:29" s="971" customFormat="1" ht="157.5" x14ac:dyDescent="0.25">
      <c r="A48" s="31"/>
      <c r="B48" s="243" t="s">
        <v>1375</v>
      </c>
      <c r="C48" s="261">
        <v>2</v>
      </c>
      <c r="D48" s="163" t="s">
        <v>437</v>
      </c>
      <c r="E48" s="593"/>
      <c r="F48" s="1077" t="s">
        <v>2762</v>
      </c>
      <c r="G48" s="29"/>
      <c r="H48" s="150" t="s">
        <v>2178</v>
      </c>
      <c r="I48" s="803">
        <v>44131</v>
      </c>
      <c r="J48" s="270" t="s">
        <v>2179</v>
      </c>
      <c r="K48" s="587" t="s">
        <v>2763</v>
      </c>
      <c r="L48" s="482" t="s">
        <v>3226</v>
      </c>
      <c r="M48" s="263"/>
      <c r="N48" s="264" t="s">
        <v>440</v>
      </c>
      <c r="O48" s="988"/>
      <c r="P48" s="989"/>
      <c r="Q48" s="989"/>
      <c r="R48" s="989"/>
      <c r="S48" s="989"/>
      <c r="T48" s="988"/>
      <c r="U48" s="988"/>
      <c r="V48" s="989"/>
      <c r="W48" s="988"/>
      <c r="X48" s="988"/>
      <c r="Y48" s="988"/>
      <c r="Z48" s="988"/>
      <c r="AA48" s="975"/>
      <c r="AB48" s="991"/>
      <c r="AC48" s="225"/>
    </row>
    <row r="49" spans="1:29" s="971" customFormat="1" ht="32.25" customHeight="1" x14ac:dyDescent="0.25">
      <c r="A49" s="31" t="s">
        <v>1377</v>
      </c>
      <c r="B49" s="243" t="s">
        <v>100</v>
      </c>
      <c r="C49" s="50">
        <v>1</v>
      </c>
      <c r="D49" s="163" t="s">
        <v>437</v>
      </c>
      <c r="E49" s="230"/>
      <c r="F49" s="230">
        <v>6000</v>
      </c>
      <c r="G49" s="29"/>
      <c r="H49" s="150"/>
      <c r="I49" s="803"/>
      <c r="J49" s="270"/>
      <c r="K49" s="205"/>
      <c r="L49" s="612" t="s">
        <v>1376</v>
      </c>
      <c r="M49" s="263"/>
      <c r="N49" s="264"/>
      <c r="O49" s="988"/>
      <c r="P49" s="989"/>
      <c r="Q49" s="989"/>
      <c r="R49" s="989"/>
      <c r="S49" s="989"/>
      <c r="T49" s="988"/>
      <c r="U49" s="988"/>
      <c r="V49" s="989"/>
      <c r="W49" s="988"/>
      <c r="X49" s="988"/>
      <c r="Y49" s="988"/>
      <c r="Z49" s="988"/>
      <c r="AA49" s="975" t="s">
        <v>1370</v>
      </c>
      <c r="AB49" s="991"/>
      <c r="AC49" s="225"/>
    </row>
    <row r="50" spans="1:29" s="971" customFormat="1" ht="141.75" customHeight="1" x14ac:dyDescent="0.25">
      <c r="A50" s="31"/>
      <c r="B50" s="243" t="s">
        <v>100</v>
      </c>
      <c r="C50" s="261">
        <v>2</v>
      </c>
      <c r="D50" s="163" t="s">
        <v>437</v>
      </c>
      <c r="E50" s="593"/>
      <c r="F50" s="1077" t="s">
        <v>2764</v>
      </c>
      <c r="G50" s="29"/>
      <c r="H50" s="150" t="s">
        <v>2178</v>
      </c>
      <c r="I50" s="803">
        <v>44131</v>
      </c>
      <c r="J50" s="270" t="s">
        <v>2179</v>
      </c>
      <c r="K50" s="587" t="s">
        <v>2765</v>
      </c>
      <c r="L50" s="482" t="s">
        <v>3227</v>
      </c>
      <c r="M50" s="263"/>
      <c r="N50" s="264" t="s">
        <v>440</v>
      </c>
      <c r="O50" s="988"/>
      <c r="P50" s="989"/>
      <c r="Q50" s="989"/>
      <c r="R50" s="989"/>
      <c r="S50" s="989"/>
      <c r="T50" s="988"/>
      <c r="U50" s="988"/>
      <c r="V50" s="989"/>
      <c r="W50" s="988"/>
      <c r="X50" s="988"/>
      <c r="Y50" s="988"/>
      <c r="Z50" s="988"/>
      <c r="AA50" s="975"/>
      <c r="AB50" s="991"/>
      <c r="AC50" s="225"/>
    </row>
    <row r="51" spans="1:29" s="971" customFormat="1" ht="102" customHeight="1" x14ac:dyDescent="0.25">
      <c r="A51" s="31" t="s">
        <v>529</v>
      </c>
      <c r="B51" s="243" t="s">
        <v>101</v>
      </c>
      <c r="C51" s="50">
        <v>4</v>
      </c>
      <c r="D51" s="163" t="s">
        <v>437</v>
      </c>
      <c r="E51" s="230">
        <v>3075</v>
      </c>
      <c r="F51" s="230">
        <v>12300</v>
      </c>
      <c r="G51" s="29"/>
      <c r="H51" s="157" t="s">
        <v>328</v>
      </c>
      <c r="I51" s="803">
        <v>43658</v>
      </c>
      <c r="J51" s="270">
        <v>43743</v>
      </c>
      <c r="K51" s="1078" t="s">
        <v>332</v>
      </c>
      <c r="L51" s="158" t="s">
        <v>1107</v>
      </c>
      <c r="M51" s="7"/>
      <c r="N51" s="264" t="s">
        <v>333</v>
      </c>
      <c r="O51" s="553"/>
      <c r="P51" s="555"/>
      <c r="Q51" s="555"/>
      <c r="R51" s="555"/>
      <c r="S51" s="555"/>
      <c r="T51" s="553"/>
      <c r="U51" s="553"/>
      <c r="V51" s="555"/>
      <c r="W51" s="553"/>
      <c r="X51" s="553"/>
      <c r="Y51" s="553"/>
      <c r="Z51" s="553"/>
      <c r="AA51" s="553"/>
      <c r="AB51" s="553"/>
      <c r="AC51" s="225"/>
    </row>
    <row r="52" spans="1:29" s="971" customFormat="1" ht="50.25" customHeight="1" x14ac:dyDescent="0.25">
      <c r="A52" s="31" t="s">
        <v>1378</v>
      </c>
      <c r="B52" s="243" t="s">
        <v>101</v>
      </c>
      <c r="C52" s="50">
        <v>1</v>
      </c>
      <c r="D52" s="163" t="s">
        <v>437</v>
      </c>
      <c r="E52" s="230"/>
      <c r="F52" s="230">
        <v>10000</v>
      </c>
      <c r="G52" s="29"/>
      <c r="H52" s="157"/>
      <c r="I52" s="803"/>
      <c r="J52" s="270"/>
      <c r="K52" s="59"/>
      <c r="L52" s="612" t="s">
        <v>1376</v>
      </c>
      <c r="M52" s="7"/>
      <c r="N52" s="264"/>
      <c r="O52" s="553"/>
      <c r="P52" s="555"/>
      <c r="Q52" s="555"/>
      <c r="R52" s="555"/>
      <c r="S52" s="555"/>
      <c r="T52" s="553"/>
      <c r="U52" s="553"/>
      <c r="V52" s="555"/>
      <c r="W52" s="553"/>
      <c r="X52" s="553"/>
      <c r="Y52" s="553"/>
      <c r="Z52" s="553"/>
      <c r="AA52" s="975" t="s">
        <v>1376</v>
      </c>
      <c r="AB52" s="553"/>
      <c r="AC52" s="225"/>
    </row>
    <row r="53" spans="1:29" s="964" customFormat="1" ht="63" x14ac:dyDescent="0.25">
      <c r="A53" s="142" t="s">
        <v>108</v>
      </c>
      <c r="B53" s="275" t="s">
        <v>251</v>
      </c>
      <c r="C53" s="131">
        <v>1</v>
      </c>
      <c r="D53" s="319" t="s">
        <v>437</v>
      </c>
      <c r="E53" s="132">
        <v>298000</v>
      </c>
      <c r="F53" s="276">
        <v>298000</v>
      </c>
      <c r="G53" s="115" t="s">
        <v>294</v>
      </c>
      <c r="H53" s="259"/>
      <c r="I53" s="260"/>
      <c r="J53" s="123"/>
      <c r="K53" s="123"/>
      <c r="L53" s="123"/>
      <c r="M53" s="123"/>
      <c r="N53" s="123"/>
      <c r="O53" s="962"/>
      <c r="P53" s="963"/>
      <c r="Q53" s="963"/>
      <c r="R53" s="963"/>
      <c r="S53" s="963"/>
      <c r="T53" s="962"/>
      <c r="U53" s="962"/>
      <c r="V53" s="963"/>
      <c r="W53" s="962"/>
      <c r="X53" s="962"/>
      <c r="Y53" s="962"/>
      <c r="Z53" s="962"/>
      <c r="AA53" s="962"/>
      <c r="AB53" s="962"/>
    </row>
    <row r="54" spans="1:29" s="964" customFormat="1" ht="31.5" x14ac:dyDescent="0.25">
      <c r="A54" s="142" t="s">
        <v>109</v>
      </c>
      <c r="B54" s="133" t="s">
        <v>81</v>
      </c>
      <c r="C54" s="126">
        <v>7</v>
      </c>
      <c r="D54" s="319" t="s">
        <v>437</v>
      </c>
      <c r="E54" s="132">
        <v>200000</v>
      </c>
      <c r="F54" s="147">
        <f>E54*C54</f>
        <v>1400000</v>
      </c>
      <c r="G54" s="260"/>
      <c r="H54" s="259"/>
      <c r="I54" s="260"/>
      <c r="J54" s="123"/>
      <c r="K54" s="123"/>
      <c r="L54" s="123"/>
      <c r="M54" s="123"/>
      <c r="N54" s="123"/>
      <c r="O54" s="962"/>
      <c r="P54" s="963"/>
      <c r="Q54" s="963"/>
      <c r="R54" s="963"/>
      <c r="S54" s="963"/>
      <c r="T54" s="962"/>
      <c r="U54" s="962"/>
      <c r="V54" s="963"/>
      <c r="W54" s="962"/>
      <c r="X54" s="962"/>
      <c r="Y54" s="962"/>
      <c r="Z54" s="962"/>
      <c r="AA54" s="962"/>
      <c r="AB54" s="962"/>
    </row>
    <row r="55" spans="1:29" s="964" customFormat="1" ht="47.25" x14ac:dyDescent="0.25">
      <c r="A55" s="142" t="s">
        <v>110</v>
      </c>
      <c r="B55" s="277" t="s">
        <v>163</v>
      </c>
      <c r="C55" s="278">
        <v>2</v>
      </c>
      <c r="D55" s="319" t="s">
        <v>437</v>
      </c>
      <c r="E55" s="279">
        <v>400000</v>
      </c>
      <c r="F55" s="132">
        <f>E55*C55</f>
        <v>800000</v>
      </c>
      <c r="G55" s="260"/>
      <c r="H55" s="259"/>
      <c r="I55" s="260"/>
      <c r="J55" s="123"/>
      <c r="K55" s="123"/>
      <c r="L55" s="123"/>
      <c r="M55" s="123"/>
      <c r="N55" s="123"/>
      <c r="O55" s="962"/>
      <c r="P55" s="963"/>
      <c r="Q55" s="963"/>
      <c r="R55" s="963"/>
      <c r="S55" s="963"/>
      <c r="T55" s="962"/>
      <c r="U55" s="962"/>
      <c r="V55" s="963"/>
      <c r="W55" s="962"/>
      <c r="X55" s="962"/>
      <c r="Y55" s="962"/>
      <c r="Z55" s="962"/>
      <c r="AA55" s="962"/>
      <c r="AB55" s="962"/>
    </row>
    <row r="56" spans="1:29" s="964" customFormat="1" x14ac:dyDescent="0.25">
      <c r="A56" s="451" t="s">
        <v>111</v>
      </c>
      <c r="B56" s="129" t="s">
        <v>75</v>
      </c>
      <c r="C56" s="131">
        <v>250</v>
      </c>
      <c r="D56" s="319" t="s">
        <v>437</v>
      </c>
      <c r="E56" s="130">
        <v>5296</v>
      </c>
      <c r="F56" s="147">
        <v>1324000</v>
      </c>
      <c r="G56" s="115"/>
      <c r="H56" s="259"/>
      <c r="I56" s="260"/>
      <c r="J56" s="123"/>
      <c r="K56" s="123"/>
      <c r="L56" s="123"/>
      <c r="M56" s="123"/>
      <c r="N56" s="123"/>
      <c r="O56" s="962"/>
      <c r="P56" s="963"/>
      <c r="Q56" s="963"/>
      <c r="R56" s="963"/>
      <c r="S56" s="963"/>
      <c r="T56" s="962"/>
      <c r="U56" s="962"/>
      <c r="V56" s="963"/>
      <c r="W56" s="962"/>
      <c r="X56" s="962"/>
      <c r="Y56" s="962"/>
      <c r="Z56" s="962"/>
      <c r="AA56" s="962"/>
      <c r="AB56" s="962"/>
    </row>
    <row r="57" spans="1:29" s="964" customFormat="1" ht="31.5" x14ac:dyDescent="0.25">
      <c r="A57" s="1079" t="s">
        <v>112</v>
      </c>
      <c r="B57" s="1080" t="s">
        <v>85</v>
      </c>
      <c r="C57" s="758"/>
      <c r="D57" s="1081" t="s">
        <v>437</v>
      </c>
      <c r="E57" s="760"/>
      <c r="F57" s="760"/>
      <c r="G57" s="761"/>
      <c r="H57" s="1082"/>
      <c r="I57" s="1083"/>
      <c r="J57" s="1084"/>
      <c r="K57" s="1084"/>
      <c r="L57" s="1085"/>
      <c r="M57" s="763"/>
      <c r="N57" s="140"/>
      <c r="O57" s="951"/>
      <c r="P57" s="963"/>
      <c r="Q57" s="963"/>
      <c r="R57" s="963"/>
      <c r="S57" s="963"/>
      <c r="T57" s="962"/>
      <c r="U57" s="962"/>
      <c r="V57" s="963"/>
      <c r="W57" s="962"/>
      <c r="X57" s="962"/>
      <c r="Y57" s="962"/>
      <c r="Z57" s="962"/>
      <c r="AA57" s="951"/>
      <c r="AB57" s="951"/>
    </row>
    <row r="58" spans="1:29" s="964" customFormat="1" ht="84.75" customHeight="1" x14ac:dyDescent="0.25">
      <c r="A58" s="1086" t="s">
        <v>113</v>
      </c>
      <c r="B58" s="277" t="s">
        <v>103</v>
      </c>
      <c r="C58" s="1087" t="s">
        <v>2224</v>
      </c>
      <c r="D58" s="319" t="s">
        <v>437</v>
      </c>
      <c r="E58" s="1088">
        <v>100607</v>
      </c>
      <c r="F58" s="280">
        <v>3118838</v>
      </c>
      <c r="G58" s="1089"/>
      <c r="H58" s="1090"/>
      <c r="I58" s="1091"/>
      <c r="J58" s="1091"/>
      <c r="K58" s="1092"/>
      <c r="L58" s="1093"/>
      <c r="M58" s="140"/>
      <c r="N58" s="140"/>
      <c r="O58" s="951"/>
      <c r="P58" s="963"/>
      <c r="Q58" s="963"/>
      <c r="R58" s="963"/>
      <c r="S58" s="963"/>
      <c r="T58" s="962"/>
      <c r="U58" s="962"/>
      <c r="V58" s="963"/>
      <c r="W58" s="962"/>
      <c r="X58" s="962"/>
      <c r="Y58" s="962"/>
      <c r="Z58" s="962"/>
      <c r="AA58" s="951"/>
      <c r="AB58" s="951"/>
    </row>
    <row r="59" spans="1:29" s="964" customFormat="1" ht="78" customHeight="1" x14ac:dyDescent="0.25">
      <c r="A59" s="770" t="s">
        <v>114</v>
      </c>
      <c r="B59" s="1094" t="s">
        <v>104</v>
      </c>
      <c r="C59" s="1095">
        <v>5</v>
      </c>
      <c r="D59" s="749" t="s">
        <v>437</v>
      </c>
      <c r="E59" s="1088">
        <v>60364</v>
      </c>
      <c r="F59" s="132">
        <v>301820</v>
      </c>
      <c r="G59" s="1089"/>
      <c r="H59" s="141"/>
      <c r="I59" s="673"/>
      <c r="J59" s="673"/>
      <c r="K59" s="1096"/>
      <c r="L59" s="124"/>
      <c r="M59" s="140"/>
      <c r="N59" s="123"/>
      <c r="O59" s="962"/>
      <c r="P59" s="963"/>
      <c r="Q59" s="963"/>
      <c r="R59" s="963"/>
      <c r="S59" s="963"/>
      <c r="T59" s="962"/>
      <c r="U59" s="962"/>
      <c r="V59" s="963"/>
      <c r="W59" s="962"/>
      <c r="X59" s="962"/>
      <c r="Y59" s="962"/>
      <c r="Z59" s="962"/>
      <c r="AA59" s="962"/>
      <c r="AB59" s="962"/>
    </row>
    <row r="60" spans="1:29" s="964" customFormat="1" ht="63" x14ac:dyDescent="0.25">
      <c r="A60" s="142" t="s">
        <v>115</v>
      </c>
      <c r="B60" s="1097" t="s">
        <v>105</v>
      </c>
      <c r="C60" s="1098">
        <v>5</v>
      </c>
      <c r="D60" s="1099" t="s">
        <v>437</v>
      </c>
      <c r="E60" s="1088">
        <v>52479</v>
      </c>
      <c r="F60" s="132">
        <v>262395</v>
      </c>
      <c r="G60" s="1089"/>
      <c r="H60" s="141"/>
      <c r="I60" s="673"/>
      <c r="J60" s="673"/>
      <c r="K60" s="1096"/>
      <c r="L60" s="124"/>
      <c r="M60" s="140"/>
      <c r="N60" s="123"/>
      <c r="O60" s="962"/>
      <c r="P60" s="963"/>
      <c r="Q60" s="963"/>
      <c r="R60" s="963"/>
      <c r="S60" s="963"/>
      <c r="T60" s="962"/>
      <c r="U60" s="962"/>
      <c r="V60" s="963"/>
      <c r="W60" s="962"/>
      <c r="X60" s="962"/>
      <c r="Y60" s="962"/>
      <c r="Z60" s="962"/>
      <c r="AA60" s="962"/>
      <c r="AB60" s="962"/>
    </row>
    <row r="61" spans="1:29" s="964" customFormat="1" ht="69" customHeight="1" x14ac:dyDescent="0.25">
      <c r="A61" s="142" t="s">
        <v>116</v>
      </c>
      <c r="B61" s="1100" t="s">
        <v>123</v>
      </c>
      <c r="C61" s="747">
        <v>2</v>
      </c>
      <c r="D61" s="749" t="s">
        <v>437</v>
      </c>
      <c r="E61" s="279">
        <v>100000</v>
      </c>
      <c r="F61" s="132">
        <f t="shared" ref="F61:F93" si="0">E61*C61</f>
        <v>200000</v>
      </c>
      <c r="G61" s="1089"/>
      <c r="H61" s="1101"/>
      <c r="I61" s="260"/>
      <c r="J61" s="141"/>
      <c r="K61" s="123"/>
      <c r="L61" s="138"/>
      <c r="M61" s="123"/>
      <c r="N61" s="123"/>
      <c r="O61" s="962"/>
      <c r="P61" s="963"/>
      <c r="Q61" s="963"/>
      <c r="R61" s="963"/>
      <c r="S61" s="963"/>
      <c r="T61" s="962"/>
      <c r="U61" s="962"/>
      <c r="V61" s="963"/>
      <c r="W61" s="962"/>
      <c r="X61" s="962"/>
      <c r="Y61" s="962"/>
      <c r="Z61" s="962"/>
      <c r="AA61" s="962"/>
      <c r="AB61" s="962"/>
    </row>
    <row r="62" spans="1:29" s="964" customFormat="1" ht="60.75" customHeight="1" x14ac:dyDescent="0.25">
      <c r="A62" s="770" t="s">
        <v>117</v>
      </c>
      <c r="B62" s="277" t="s">
        <v>2026</v>
      </c>
      <c r="C62" s="278" t="e">
        <f>#REF!+#REF!</f>
        <v>#REF!</v>
      </c>
      <c r="D62" s="319" t="s">
        <v>437</v>
      </c>
      <c r="E62" s="279">
        <v>50300</v>
      </c>
      <c r="F62" s="132" t="e">
        <f t="shared" si="0"/>
        <v>#REF!</v>
      </c>
      <c r="G62" s="260"/>
      <c r="H62" s="1102"/>
      <c r="I62" s="260"/>
      <c r="J62" s="655"/>
      <c r="K62" s="658"/>
      <c r="L62" s="1093"/>
      <c r="M62" s="123"/>
      <c r="N62" s="123"/>
      <c r="O62" s="962"/>
      <c r="P62" s="963"/>
      <c r="Q62" s="963"/>
      <c r="R62" s="963"/>
      <c r="S62" s="963"/>
      <c r="T62" s="962"/>
      <c r="U62" s="962"/>
      <c r="V62" s="963"/>
      <c r="W62" s="962"/>
      <c r="X62" s="962"/>
      <c r="Y62" s="962"/>
      <c r="Z62" s="962"/>
      <c r="AA62" s="962"/>
      <c r="AB62" s="962"/>
    </row>
    <row r="63" spans="1:29" s="964" customFormat="1" ht="31.5" x14ac:dyDescent="0.25">
      <c r="A63" s="769" t="s">
        <v>118</v>
      </c>
      <c r="B63" s="771" t="s">
        <v>107</v>
      </c>
      <c r="C63" s="278">
        <v>1</v>
      </c>
      <c r="D63" s="319" t="s">
        <v>437</v>
      </c>
      <c r="E63" s="279">
        <v>24000</v>
      </c>
      <c r="F63" s="132">
        <f t="shared" si="0"/>
        <v>24000</v>
      </c>
      <c r="G63" s="260"/>
      <c r="H63" s="259"/>
      <c r="I63" s="260"/>
      <c r="J63" s="123"/>
      <c r="K63" s="123"/>
      <c r="L63" s="123"/>
      <c r="M63" s="123"/>
      <c r="N63" s="123"/>
      <c r="O63" s="962"/>
      <c r="P63" s="963"/>
      <c r="Q63" s="963"/>
      <c r="R63" s="963"/>
      <c r="S63" s="963"/>
      <c r="T63" s="962"/>
      <c r="U63" s="962"/>
      <c r="V63" s="963"/>
      <c r="W63" s="962"/>
      <c r="X63" s="962"/>
      <c r="Y63" s="962"/>
      <c r="Z63" s="962"/>
      <c r="AA63" s="962"/>
      <c r="AB63" s="962"/>
    </row>
    <row r="64" spans="1:29" s="964" customFormat="1" ht="94.5" customHeight="1" x14ac:dyDescent="0.25">
      <c r="A64" s="142" t="s">
        <v>119</v>
      </c>
      <c r="B64" s="277" t="s">
        <v>175</v>
      </c>
      <c r="C64" s="1098" t="e">
        <f>#REF!+#REF!</f>
        <v>#REF!</v>
      </c>
      <c r="D64" s="319" t="s">
        <v>437</v>
      </c>
      <c r="E64" s="279">
        <v>94000</v>
      </c>
      <c r="F64" s="132" t="e">
        <f t="shared" si="0"/>
        <v>#REF!</v>
      </c>
      <c r="G64" s="260"/>
      <c r="H64" s="807" t="s">
        <v>2024</v>
      </c>
      <c r="I64" s="260"/>
      <c r="J64" s="123"/>
      <c r="K64" s="123"/>
      <c r="L64" s="123"/>
      <c r="M64" s="123"/>
      <c r="N64" s="123"/>
      <c r="O64" s="962"/>
      <c r="P64" s="963"/>
      <c r="Q64" s="963"/>
      <c r="R64" s="963"/>
      <c r="S64" s="963"/>
      <c r="T64" s="962"/>
      <c r="U64" s="962"/>
      <c r="V64" s="963"/>
      <c r="W64" s="962"/>
      <c r="X64" s="962"/>
      <c r="Y64" s="962"/>
      <c r="Z64" s="962"/>
      <c r="AA64" s="962"/>
      <c r="AB64" s="962"/>
    </row>
    <row r="65" spans="1:28" s="964" customFormat="1" ht="105" customHeight="1" x14ac:dyDescent="0.25">
      <c r="A65" s="769"/>
      <c r="B65" s="771"/>
      <c r="C65" s="1103">
        <v>16</v>
      </c>
      <c r="D65" s="753" t="s">
        <v>2339</v>
      </c>
      <c r="E65" s="754"/>
      <c r="F65" s="755">
        <v>1553259.18</v>
      </c>
      <c r="G65" s="260"/>
      <c r="H65" s="123" t="s">
        <v>1935</v>
      </c>
      <c r="I65" s="756">
        <v>44046</v>
      </c>
      <c r="J65" s="756">
        <v>44078</v>
      </c>
      <c r="K65" s="15" t="s">
        <v>1934</v>
      </c>
      <c r="L65" s="816" t="s">
        <v>2766</v>
      </c>
      <c r="M65" s="123"/>
      <c r="N65" s="123"/>
      <c r="O65" s="962"/>
      <c r="P65" s="963"/>
      <c r="Q65" s="963"/>
      <c r="R65" s="963"/>
      <c r="S65" s="963"/>
      <c r="T65" s="962"/>
      <c r="U65" s="962"/>
      <c r="V65" s="963"/>
      <c r="W65" s="962"/>
      <c r="X65" s="962"/>
      <c r="Y65" s="962"/>
      <c r="Z65" s="962"/>
      <c r="AA65" s="962"/>
      <c r="AB65" s="962"/>
    </row>
    <row r="66" spans="1:28" s="964" customFormat="1" ht="63" customHeight="1" x14ac:dyDescent="0.25">
      <c r="A66" s="769" t="s">
        <v>120</v>
      </c>
      <c r="B66" s="1104" t="s">
        <v>172</v>
      </c>
      <c r="C66" s="1105">
        <v>2</v>
      </c>
      <c r="D66" s="748" t="s">
        <v>437</v>
      </c>
      <c r="E66" s="280">
        <v>80480</v>
      </c>
      <c r="F66" s="280">
        <f t="shared" si="0"/>
        <v>160960</v>
      </c>
      <c r="G66" s="260"/>
      <c r="H66" s="259"/>
      <c r="I66" s="6"/>
      <c r="J66" s="6"/>
      <c r="K66" s="123"/>
      <c r="L66" s="123"/>
      <c r="M66" s="123"/>
      <c r="N66" s="123"/>
      <c r="O66" s="962"/>
      <c r="P66" s="963"/>
      <c r="Q66" s="963"/>
      <c r="R66" s="963"/>
      <c r="S66" s="963"/>
      <c r="T66" s="962"/>
      <c r="U66" s="962"/>
      <c r="V66" s="963"/>
      <c r="W66" s="962"/>
      <c r="X66" s="962"/>
      <c r="Y66" s="962"/>
      <c r="Z66" s="962"/>
      <c r="AA66" s="962"/>
      <c r="AB66" s="962"/>
    </row>
    <row r="67" spans="1:28" s="964" customFormat="1" ht="86.25" customHeight="1" x14ac:dyDescent="0.25">
      <c r="A67" s="1106"/>
      <c r="B67" s="1107"/>
      <c r="C67" s="1108"/>
      <c r="D67" s="749" t="s">
        <v>437</v>
      </c>
      <c r="E67" s="280"/>
      <c r="F67" s="750">
        <v>191152</v>
      </c>
      <c r="G67" s="260"/>
      <c r="H67" s="123" t="s">
        <v>1936</v>
      </c>
      <c r="I67" s="756">
        <v>44046</v>
      </c>
      <c r="J67" s="756">
        <v>44078</v>
      </c>
      <c r="K67" s="15" t="s">
        <v>1932</v>
      </c>
      <c r="L67" s="816" t="s">
        <v>2766</v>
      </c>
      <c r="M67" s="123"/>
      <c r="N67" s="123"/>
      <c r="O67" s="962"/>
      <c r="P67" s="963"/>
      <c r="Q67" s="963"/>
      <c r="R67" s="963"/>
      <c r="S67" s="963"/>
      <c r="T67" s="962"/>
      <c r="U67" s="962"/>
      <c r="V67" s="963"/>
      <c r="W67" s="962"/>
      <c r="X67" s="962"/>
      <c r="Y67" s="962"/>
      <c r="Z67" s="962"/>
      <c r="AA67" s="962"/>
      <c r="AB67" s="962"/>
    </row>
    <row r="68" spans="1:28" s="964" customFormat="1" ht="78.75" customHeight="1" x14ac:dyDescent="0.25">
      <c r="A68" s="1106"/>
      <c r="B68" s="1107"/>
      <c r="C68" s="1109" t="s">
        <v>2044</v>
      </c>
      <c r="D68" s="749"/>
      <c r="E68" s="280"/>
      <c r="F68" s="750">
        <v>309179.96999999997</v>
      </c>
      <c r="G68" s="260"/>
      <c r="H68" s="123" t="s">
        <v>2043</v>
      </c>
      <c r="I68" s="756">
        <v>44106</v>
      </c>
      <c r="J68" s="756">
        <v>44106</v>
      </c>
      <c r="K68" s="620" t="s">
        <v>2045</v>
      </c>
      <c r="L68" s="816" t="s">
        <v>2527</v>
      </c>
      <c r="M68" s="123"/>
      <c r="N68" s="123"/>
      <c r="O68" s="962"/>
      <c r="P68" s="963"/>
      <c r="Q68" s="963"/>
      <c r="R68" s="963"/>
      <c r="S68" s="963"/>
      <c r="T68" s="962"/>
      <c r="U68" s="962"/>
      <c r="V68" s="963"/>
      <c r="W68" s="962"/>
      <c r="X68" s="962"/>
      <c r="Y68" s="962"/>
      <c r="Z68" s="962"/>
      <c r="AA68" s="962"/>
      <c r="AB68" s="962"/>
    </row>
    <row r="69" spans="1:28" s="964" customFormat="1" ht="138" customHeight="1" x14ac:dyDescent="0.25">
      <c r="A69" s="770"/>
      <c r="B69" s="1100"/>
      <c r="C69" s="1109" t="s">
        <v>2864</v>
      </c>
      <c r="D69" s="749"/>
      <c r="E69" s="280"/>
      <c r="F69" s="750">
        <v>1091061.32</v>
      </c>
      <c r="G69" s="260"/>
      <c r="H69" s="123" t="s">
        <v>2691</v>
      </c>
      <c r="I69" s="756">
        <v>44258</v>
      </c>
      <c r="J69" s="756">
        <v>44259</v>
      </c>
      <c r="K69" s="156" t="s">
        <v>2863</v>
      </c>
      <c r="L69" s="816" t="s">
        <v>3228</v>
      </c>
      <c r="M69" s="123"/>
      <c r="N69" s="123"/>
      <c r="O69" s="962"/>
      <c r="P69" s="963"/>
      <c r="Q69" s="963"/>
      <c r="R69" s="963"/>
      <c r="S69" s="963"/>
      <c r="T69" s="962"/>
      <c r="U69" s="962"/>
      <c r="V69" s="963"/>
      <c r="W69" s="962"/>
      <c r="X69" s="962"/>
      <c r="Y69" s="962"/>
      <c r="Z69" s="962"/>
      <c r="AA69" s="962"/>
      <c r="AB69" s="962"/>
    </row>
    <row r="70" spans="1:28" s="964" customFormat="1" ht="47.25" x14ac:dyDescent="0.25">
      <c r="A70" s="770" t="s">
        <v>121</v>
      </c>
      <c r="B70" s="772" t="s">
        <v>173</v>
      </c>
      <c r="C70" s="278" t="s">
        <v>2767</v>
      </c>
      <c r="D70" s="319" t="s">
        <v>437</v>
      </c>
      <c r="E70" s="280">
        <v>200000</v>
      </c>
      <c r="F70" s="280">
        <v>200000</v>
      </c>
      <c r="G70" s="260"/>
      <c r="H70" s="259"/>
      <c r="I70" s="260"/>
      <c r="J70" s="123"/>
      <c r="K70" s="123"/>
      <c r="L70" s="123"/>
      <c r="M70" s="123"/>
      <c r="N70" s="123"/>
      <c r="O70" s="962"/>
      <c r="P70" s="963"/>
      <c r="Q70" s="963"/>
      <c r="R70" s="963"/>
      <c r="S70" s="963"/>
      <c r="T70" s="962"/>
      <c r="U70" s="962"/>
      <c r="V70" s="963"/>
      <c r="W70" s="962"/>
      <c r="X70" s="962"/>
      <c r="Y70" s="962"/>
      <c r="Z70" s="962"/>
      <c r="AA70" s="962"/>
      <c r="AB70" s="962"/>
    </row>
    <row r="71" spans="1:28" s="964" customFormat="1" ht="158.25" customHeight="1" x14ac:dyDescent="0.25">
      <c r="A71" s="142"/>
      <c r="B71" s="1110" t="s">
        <v>1982</v>
      </c>
      <c r="C71" s="799" t="s">
        <v>2062</v>
      </c>
      <c r="D71" s="753"/>
      <c r="E71" s="800"/>
      <c r="F71" s="1111" t="s">
        <v>2063</v>
      </c>
      <c r="G71" s="260"/>
      <c r="H71" s="123" t="s">
        <v>1996</v>
      </c>
      <c r="I71" s="756" t="s">
        <v>2768</v>
      </c>
      <c r="J71" s="756" t="s">
        <v>2769</v>
      </c>
      <c r="K71" s="121" t="s">
        <v>2770</v>
      </c>
      <c r="L71" s="816" t="s">
        <v>2771</v>
      </c>
      <c r="M71" s="123" t="s">
        <v>2772</v>
      </c>
      <c r="N71" s="123"/>
      <c r="O71" s="962" t="s">
        <v>2678</v>
      </c>
      <c r="P71" s="963"/>
      <c r="Q71" s="963"/>
      <c r="R71" s="963">
        <v>339348.27</v>
      </c>
      <c r="S71" s="963"/>
      <c r="T71" s="962"/>
      <c r="U71" s="962"/>
      <c r="V71" s="963"/>
      <c r="W71" s="962"/>
      <c r="X71" s="962"/>
      <c r="Y71" s="962"/>
      <c r="Z71" s="962"/>
      <c r="AA71" s="962" t="s">
        <v>2699</v>
      </c>
      <c r="AB71" s="962" t="s">
        <v>435</v>
      </c>
    </row>
    <row r="72" spans="1:28" s="964" customFormat="1" ht="163.5" customHeight="1" x14ac:dyDescent="0.25">
      <c r="A72" s="142"/>
      <c r="B72" s="1110" t="s">
        <v>1987</v>
      </c>
      <c r="C72" s="799" t="s">
        <v>2062</v>
      </c>
      <c r="D72" s="753"/>
      <c r="E72" s="800"/>
      <c r="F72" s="1111" t="s">
        <v>2064</v>
      </c>
      <c r="G72" s="260"/>
      <c r="H72" s="123" t="s">
        <v>1996</v>
      </c>
      <c r="I72" s="756" t="s">
        <v>2768</v>
      </c>
      <c r="J72" s="756" t="s">
        <v>2769</v>
      </c>
      <c r="K72" s="121" t="s">
        <v>2773</v>
      </c>
      <c r="L72" s="816" t="s">
        <v>2774</v>
      </c>
      <c r="M72" s="123" t="s">
        <v>2775</v>
      </c>
      <c r="N72" s="123"/>
      <c r="O72" s="962" t="s">
        <v>2573</v>
      </c>
      <c r="P72" s="963"/>
      <c r="Q72" s="963"/>
      <c r="R72" s="963">
        <v>126101</v>
      </c>
      <c r="S72" s="963"/>
      <c r="T72" s="962"/>
      <c r="U72" s="962"/>
      <c r="V72" s="963"/>
      <c r="W72" s="962"/>
      <c r="X72" s="962"/>
      <c r="Y72" s="962"/>
      <c r="Z72" s="962"/>
      <c r="AA72" s="962" t="s">
        <v>2753</v>
      </c>
      <c r="AB72" s="962" t="s">
        <v>380</v>
      </c>
    </row>
    <row r="73" spans="1:28" s="964" customFormat="1" ht="45" customHeight="1" x14ac:dyDescent="0.25">
      <c r="A73" s="769" t="s">
        <v>122</v>
      </c>
      <c r="B73" s="771" t="s">
        <v>174</v>
      </c>
      <c r="C73" s="278">
        <v>1</v>
      </c>
      <c r="D73" s="319" t="s">
        <v>437</v>
      </c>
      <c r="E73" s="280">
        <v>90000</v>
      </c>
      <c r="F73" s="280">
        <f t="shared" si="0"/>
        <v>90000</v>
      </c>
      <c r="G73" s="260"/>
      <c r="H73" s="259"/>
      <c r="I73" s="123"/>
      <c r="J73" s="123"/>
      <c r="K73" s="123"/>
      <c r="L73" s="123"/>
      <c r="M73" s="123"/>
      <c r="N73" s="123"/>
      <c r="O73" s="962"/>
      <c r="P73" s="963"/>
      <c r="Q73" s="963"/>
      <c r="R73" s="963"/>
      <c r="S73" s="963"/>
      <c r="T73" s="962"/>
      <c r="U73" s="962"/>
      <c r="V73" s="963"/>
      <c r="W73" s="962"/>
      <c r="X73" s="962"/>
      <c r="Y73" s="962"/>
      <c r="Z73" s="962"/>
      <c r="AA73" s="962"/>
      <c r="AB73" s="962"/>
    </row>
    <row r="74" spans="1:28" s="964" customFormat="1" ht="126" x14ac:dyDescent="0.25">
      <c r="A74" s="769"/>
      <c r="B74" s="1112" t="s">
        <v>1953</v>
      </c>
      <c r="C74" s="1113">
        <v>1</v>
      </c>
      <c r="D74" s="319" t="s">
        <v>437</v>
      </c>
      <c r="E74" s="1114"/>
      <c r="F74" s="1114">
        <v>270302.96999999997</v>
      </c>
      <c r="G74" s="1115"/>
      <c r="H74" s="1115" t="s">
        <v>1954</v>
      </c>
      <c r="I74" s="1116">
        <v>44046</v>
      </c>
      <c r="J74" s="1116">
        <v>44078</v>
      </c>
      <c r="K74" s="15" t="s">
        <v>1955</v>
      </c>
      <c r="L74" s="816" t="s">
        <v>2766</v>
      </c>
      <c r="M74" s="123"/>
      <c r="N74" s="767"/>
      <c r="O74" s="962"/>
      <c r="P74" s="963"/>
      <c r="Q74" s="963"/>
      <c r="R74" s="963"/>
      <c r="S74" s="963"/>
      <c r="T74" s="962"/>
      <c r="U74" s="962"/>
      <c r="V74" s="963"/>
      <c r="W74" s="962"/>
      <c r="X74" s="962"/>
      <c r="Y74" s="962"/>
      <c r="Z74" s="962"/>
      <c r="AA74" s="962"/>
      <c r="AB74" s="962"/>
    </row>
    <row r="75" spans="1:28" s="964" customFormat="1" ht="165.75" customHeight="1" x14ac:dyDescent="0.25">
      <c r="A75" s="770"/>
      <c r="B75" s="1117"/>
      <c r="C75" s="1109" t="s">
        <v>2046</v>
      </c>
      <c r="D75" s="319" t="s">
        <v>437</v>
      </c>
      <c r="E75" s="1114"/>
      <c r="F75" s="1114">
        <v>588144.26</v>
      </c>
      <c r="G75" s="1115"/>
      <c r="H75" s="123" t="s">
        <v>2043</v>
      </c>
      <c r="I75" s="756">
        <v>44106</v>
      </c>
      <c r="J75" s="756">
        <v>44106</v>
      </c>
      <c r="K75" s="121" t="s">
        <v>2047</v>
      </c>
      <c r="L75" s="816" t="s">
        <v>2510</v>
      </c>
      <c r="M75" s="123" t="s">
        <v>2776</v>
      </c>
      <c r="N75" s="767"/>
      <c r="O75" s="962" t="s">
        <v>2539</v>
      </c>
      <c r="P75" s="963"/>
      <c r="Q75" s="963">
        <v>169000</v>
      </c>
      <c r="R75" s="963"/>
      <c r="S75" s="963"/>
      <c r="T75" s="962" t="s">
        <v>2540</v>
      </c>
      <c r="U75" s="994">
        <v>44196</v>
      </c>
      <c r="V75" s="963">
        <v>532214.80000000005</v>
      </c>
      <c r="W75" s="962"/>
      <c r="X75" s="962"/>
      <c r="Y75" s="962"/>
      <c r="Z75" s="962"/>
      <c r="AA75" s="962" t="s">
        <v>3165</v>
      </c>
      <c r="AB75" s="962" t="s">
        <v>342</v>
      </c>
    </row>
    <row r="76" spans="1:28" s="964" customFormat="1" x14ac:dyDescent="0.25">
      <c r="A76" s="1106"/>
      <c r="B76" s="1118"/>
      <c r="C76" s="1109"/>
      <c r="D76" s="319"/>
      <c r="E76" s="1114"/>
      <c r="F76" s="1114"/>
      <c r="G76" s="1115"/>
      <c r="H76" s="123"/>
      <c r="I76" s="756"/>
      <c r="J76" s="756"/>
      <c r="K76" s="121"/>
      <c r="L76" s="816"/>
      <c r="M76" s="123"/>
      <c r="N76" s="767"/>
      <c r="O76" s="962"/>
      <c r="P76" s="963"/>
      <c r="Q76" s="963"/>
      <c r="R76" s="963"/>
      <c r="S76" s="963"/>
      <c r="T76" s="962" t="s">
        <v>636</v>
      </c>
      <c r="U76" s="994">
        <v>44209</v>
      </c>
      <c r="V76" s="963">
        <v>-1605.5</v>
      </c>
      <c r="W76" s="962"/>
      <c r="X76" s="962"/>
      <c r="Y76" s="962"/>
      <c r="Z76" s="962"/>
      <c r="AA76" s="962"/>
      <c r="AB76" s="962"/>
    </row>
    <row r="77" spans="1:28" s="964" customFormat="1" ht="56.25" x14ac:dyDescent="0.25">
      <c r="A77" s="1106"/>
      <c r="B77" s="1118"/>
      <c r="C77" s="1109"/>
      <c r="D77" s="319"/>
      <c r="E77" s="1114"/>
      <c r="F77" s="1114"/>
      <c r="G77" s="1115"/>
      <c r="H77" s="123"/>
      <c r="I77" s="756"/>
      <c r="J77" s="756"/>
      <c r="K77" s="121"/>
      <c r="L77" s="816"/>
      <c r="M77" s="123"/>
      <c r="N77" s="767"/>
      <c r="O77" s="962"/>
      <c r="P77" s="963"/>
      <c r="Q77" s="963"/>
      <c r="R77" s="963"/>
      <c r="S77" s="963"/>
      <c r="T77" s="962" t="s">
        <v>3164</v>
      </c>
      <c r="U77" s="994"/>
      <c r="V77" s="963"/>
      <c r="W77" s="962"/>
      <c r="X77" s="962"/>
      <c r="Y77" s="962"/>
      <c r="Z77" s="962"/>
      <c r="AA77" s="962"/>
      <c r="AB77" s="962"/>
    </row>
    <row r="78" spans="1:28" s="964" customFormat="1" ht="173.25" customHeight="1" x14ac:dyDescent="0.25">
      <c r="A78" s="769"/>
      <c r="B78" s="1112" t="s">
        <v>1970</v>
      </c>
      <c r="C78" s="1113">
        <v>2</v>
      </c>
      <c r="D78" s="1119"/>
      <c r="E78" s="1114"/>
      <c r="F78" s="1114">
        <v>180896.6</v>
      </c>
      <c r="G78" s="260"/>
      <c r="H78" s="123" t="s">
        <v>1971</v>
      </c>
      <c r="I78" s="756">
        <v>44062</v>
      </c>
      <c r="J78" s="756">
        <v>44078</v>
      </c>
      <c r="K78" s="620" t="s">
        <v>1972</v>
      </c>
      <c r="L78" s="816" t="s">
        <v>2777</v>
      </c>
      <c r="M78" s="123"/>
      <c r="N78" s="767"/>
      <c r="O78" s="962"/>
      <c r="P78" s="963"/>
      <c r="Q78" s="963"/>
      <c r="R78" s="963"/>
      <c r="S78" s="963"/>
      <c r="T78" s="962"/>
      <c r="U78" s="962"/>
      <c r="V78" s="963"/>
      <c r="W78" s="962"/>
      <c r="X78" s="962"/>
      <c r="Y78" s="962"/>
      <c r="Z78" s="962"/>
      <c r="AA78" s="962"/>
      <c r="AB78" s="962"/>
    </row>
    <row r="79" spans="1:28" s="964" customFormat="1" ht="125.25" customHeight="1" x14ac:dyDescent="0.25">
      <c r="A79" s="770"/>
      <c r="B79" s="1117"/>
      <c r="C79" s="1113">
        <v>2</v>
      </c>
      <c r="D79" s="1119"/>
      <c r="E79" s="1114"/>
      <c r="F79" s="1114">
        <v>209825.03</v>
      </c>
      <c r="G79" s="260"/>
      <c r="H79" s="123" t="s">
        <v>2692</v>
      </c>
      <c r="I79" s="756">
        <v>44258</v>
      </c>
      <c r="J79" s="756">
        <v>44259</v>
      </c>
      <c r="K79" s="587" t="s">
        <v>2693</v>
      </c>
      <c r="L79" s="1073" t="s">
        <v>3151</v>
      </c>
      <c r="M79" s="123"/>
      <c r="N79" s="767"/>
      <c r="O79" s="962"/>
      <c r="P79" s="963"/>
      <c r="Q79" s="963"/>
      <c r="R79" s="963"/>
      <c r="S79" s="963"/>
      <c r="T79" s="962"/>
      <c r="U79" s="962"/>
      <c r="V79" s="963"/>
      <c r="W79" s="962"/>
      <c r="X79" s="962"/>
      <c r="Y79" s="962"/>
      <c r="Z79" s="962"/>
      <c r="AA79" s="962"/>
      <c r="AB79" s="962"/>
    </row>
    <row r="80" spans="1:28" s="964" customFormat="1" ht="176.25" customHeight="1" x14ac:dyDescent="0.25">
      <c r="A80" s="770"/>
      <c r="B80" s="1120" t="s">
        <v>2029</v>
      </c>
      <c r="C80" s="799">
        <v>8</v>
      </c>
      <c r="D80" s="753"/>
      <c r="E80" s="800"/>
      <c r="F80" s="1111" t="s">
        <v>2677</v>
      </c>
      <c r="G80" s="260"/>
      <c r="H80" s="123" t="s">
        <v>2030</v>
      </c>
      <c r="I80" s="801">
        <v>44124</v>
      </c>
      <c r="J80" s="801">
        <v>44127</v>
      </c>
      <c r="K80" s="659" t="s">
        <v>2778</v>
      </c>
      <c r="L80" s="1073" t="s">
        <v>3152</v>
      </c>
      <c r="M80" s="123"/>
      <c r="N80" s="767"/>
      <c r="O80" s="962"/>
      <c r="P80" s="963"/>
      <c r="Q80" s="963"/>
      <c r="R80" s="963"/>
      <c r="S80" s="963"/>
      <c r="T80" s="962"/>
      <c r="U80" s="962"/>
      <c r="V80" s="963"/>
      <c r="W80" s="962"/>
      <c r="X80" s="962"/>
      <c r="Y80" s="962"/>
      <c r="Z80" s="962"/>
      <c r="AA80" s="962"/>
      <c r="AB80" s="962"/>
    </row>
    <row r="81" spans="1:28" s="964" customFormat="1" ht="177.75" customHeight="1" x14ac:dyDescent="0.25">
      <c r="A81" s="142"/>
      <c r="B81" s="1110" t="s">
        <v>2031</v>
      </c>
      <c r="C81" s="799">
        <v>2</v>
      </c>
      <c r="D81" s="753" t="s">
        <v>2339</v>
      </c>
      <c r="E81" s="800"/>
      <c r="F81" s="1121">
        <v>48075.88</v>
      </c>
      <c r="G81" s="260"/>
      <c r="H81" s="123" t="s">
        <v>2032</v>
      </c>
      <c r="I81" s="801">
        <v>44092</v>
      </c>
      <c r="J81" s="801">
        <v>44113</v>
      </c>
      <c r="K81" s="1122" t="s">
        <v>2779</v>
      </c>
      <c r="L81" s="1073" t="s">
        <v>3122</v>
      </c>
      <c r="M81" s="123" t="s">
        <v>2531</v>
      </c>
      <c r="N81" s="767" t="s">
        <v>811</v>
      </c>
      <c r="O81" s="962" t="s">
        <v>2626</v>
      </c>
      <c r="P81" s="963"/>
      <c r="Q81" s="963"/>
      <c r="R81" s="963">
        <v>9240</v>
      </c>
      <c r="S81" s="963"/>
      <c r="T81" s="962"/>
      <c r="U81" s="962"/>
      <c r="V81" s="963"/>
      <c r="W81" s="962"/>
      <c r="X81" s="962"/>
      <c r="Y81" s="962"/>
      <c r="Z81" s="962"/>
      <c r="AA81" s="962" t="s">
        <v>3121</v>
      </c>
      <c r="AB81" s="962" t="s">
        <v>405</v>
      </c>
    </row>
    <row r="82" spans="1:28" s="964" customFormat="1" ht="72.75" customHeight="1" x14ac:dyDescent="0.25">
      <c r="A82" s="142"/>
      <c r="B82" s="1110" t="s">
        <v>2061</v>
      </c>
      <c r="C82" s="799">
        <v>1</v>
      </c>
      <c r="D82" s="753" t="s">
        <v>2339</v>
      </c>
      <c r="E82" s="800"/>
      <c r="F82" s="1121">
        <v>231807.93</v>
      </c>
      <c r="G82" s="260"/>
      <c r="H82" s="123" t="s">
        <v>2447</v>
      </c>
      <c r="I82" s="801">
        <v>44174</v>
      </c>
      <c r="J82" s="801">
        <v>44175</v>
      </c>
      <c r="K82" s="658" t="s">
        <v>2448</v>
      </c>
      <c r="L82" s="1073" t="s">
        <v>2780</v>
      </c>
      <c r="M82" s="123" t="s">
        <v>2574</v>
      </c>
      <c r="N82" s="767" t="s">
        <v>2449</v>
      </c>
      <c r="O82" s="962" t="s">
        <v>2589</v>
      </c>
      <c r="P82" s="963"/>
      <c r="Q82" s="963">
        <v>39866.199999999997</v>
      </c>
      <c r="R82" s="963"/>
      <c r="S82" s="963"/>
      <c r="T82" s="962"/>
      <c r="U82" s="962"/>
      <c r="V82" s="963"/>
      <c r="W82" s="962"/>
      <c r="X82" s="962"/>
      <c r="Y82" s="962"/>
      <c r="Z82" s="962"/>
      <c r="AA82" s="962" t="s">
        <v>2701</v>
      </c>
      <c r="AB82" s="962" t="s">
        <v>342</v>
      </c>
    </row>
    <row r="83" spans="1:28" s="964" customFormat="1" ht="99.75" customHeight="1" x14ac:dyDescent="0.25">
      <c r="A83" s="142"/>
      <c r="B83" s="1110" t="s">
        <v>2596</v>
      </c>
      <c r="C83" s="799">
        <v>30</v>
      </c>
      <c r="D83" s="753" t="s">
        <v>2339</v>
      </c>
      <c r="E83" s="800"/>
      <c r="F83" s="1121">
        <v>321444</v>
      </c>
      <c r="G83" s="260"/>
      <c r="H83" s="123" t="s">
        <v>2630</v>
      </c>
      <c r="I83" s="801">
        <v>44222</v>
      </c>
      <c r="J83" s="801">
        <v>44232</v>
      </c>
      <c r="K83" s="658" t="s">
        <v>2629</v>
      </c>
      <c r="L83" s="1073" t="s">
        <v>3079</v>
      </c>
      <c r="M83" s="123" t="s">
        <v>3080</v>
      </c>
      <c r="N83" s="767"/>
      <c r="O83" s="962"/>
      <c r="P83" s="963"/>
      <c r="Q83" s="963"/>
      <c r="R83" s="963"/>
      <c r="S83" s="963"/>
      <c r="T83" s="962"/>
      <c r="U83" s="962"/>
      <c r="V83" s="963"/>
      <c r="W83" s="962"/>
      <c r="X83" s="962"/>
      <c r="Y83" s="962"/>
      <c r="Z83" s="962"/>
      <c r="AA83" s="962"/>
      <c r="AB83" s="962"/>
    </row>
    <row r="84" spans="1:28" s="964" customFormat="1" ht="118.5" customHeight="1" x14ac:dyDescent="0.25">
      <c r="A84" s="142"/>
      <c r="B84" s="1110" t="s">
        <v>2328</v>
      </c>
      <c r="C84" s="799">
        <v>1</v>
      </c>
      <c r="D84" s="753" t="s">
        <v>2339</v>
      </c>
      <c r="E84" s="800"/>
      <c r="F84" s="800">
        <v>67013.009999999995</v>
      </c>
      <c r="G84" s="260"/>
      <c r="H84" s="123" t="s">
        <v>2329</v>
      </c>
      <c r="I84" s="801">
        <v>44158</v>
      </c>
      <c r="J84" s="801">
        <v>44162</v>
      </c>
      <c r="K84" s="815" t="s">
        <v>2421</v>
      </c>
      <c r="L84" s="1073" t="s">
        <v>2781</v>
      </c>
      <c r="M84" s="123"/>
      <c r="N84" s="767" t="s">
        <v>384</v>
      </c>
      <c r="O84" s="962"/>
      <c r="P84" s="963"/>
      <c r="Q84" s="963"/>
      <c r="R84" s="963"/>
      <c r="S84" s="963"/>
      <c r="T84" s="962"/>
      <c r="U84" s="962"/>
      <c r="V84" s="963"/>
      <c r="W84" s="962"/>
      <c r="X84" s="962"/>
      <c r="Y84" s="962"/>
      <c r="Z84" s="962"/>
      <c r="AA84" s="962"/>
      <c r="AB84" s="962"/>
    </row>
    <row r="85" spans="1:28" s="964" customFormat="1" ht="93.75" customHeight="1" x14ac:dyDescent="0.25">
      <c r="A85" s="142"/>
      <c r="B85" s="1110" t="s">
        <v>2328</v>
      </c>
      <c r="C85" s="799">
        <v>1</v>
      </c>
      <c r="D85" s="753"/>
      <c r="E85" s="800"/>
      <c r="F85" s="800">
        <v>67013.009999999995</v>
      </c>
      <c r="G85" s="260"/>
      <c r="H85" s="123" t="s">
        <v>2329</v>
      </c>
      <c r="I85" s="801"/>
      <c r="J85" s="801">
        <v>44174</v>
      </c>
      <c r="K85" s="826" t="s">
        <v>2422</v>
      </c>
      <c r="L85" s="1073" t="s">
        <v>3146</v>
      </c>
      <c r="M85" s="123" t="s">
        <v>3145</v>
      </c>
      <c r="N85" s="767" t="s">
        <v>3118</v>
      </c>
      <c r="O85" s="962"/>
      <c r="P85" s="963"/>
      <c r="Q85" s="963"/>
      <c r="R85" s="963"/>
      <c r="S85" s="963"/>
      <c r="T85" s="962"/>
      <c r="U85" s="962"/>
      <c r="V85" s="963"/>
      <c r="W85" s="962"/>
      <c r="X85" s="962"/>
      <c r="Y85" s="962"/>
      <c r="Z85" s="962"/>
      <c r="AA85" s="962"/>
      <c r="AB85" s="962"/>
    </row>
    <row r="86" spans="1:28" s="964" customFormat="1" ht="142.5" customHeight="1" x14ac:dyDescent="0.25">
      <c r="A86" s="142"/>
      <c r="B86" s="1110" t="s">
        <v>3189</v>
      </c>
      <c r="C86" s="799">
        <v>3</v>
      </c>
      <c r="D86" s="753"/>
      <c r="E86" s="800"/>
      <c r="F86" s="800">
        <v>30000</v>
      </c>
      <c r="G86" s="260"/>
      <c r="H86" s="123" t="s">
        <v>2284</v>
      </c>
      <c r="I86" s="801">
        <v>44124</v>
      </c>
      <c r="J86" s="801">
        <v>44127</v>
      </c>
      <c r="K86" s="659" t="s">
        <v>2158</v>
      </c>
      <c r="L86" s="1073" t="s">
        <v>3229</v>
      </c>
      <c r="M86" s="123"/>
      <c r="N86" s="767" t="s">
        <v>815</v>
      </c>
      <c r="O86" s="962"/>
      <c r="P86" s="963"/>
      <c r="Q86" s="963"/>
      <c r="R86" s="963"/>
      <c r="S86" s="963"/>
      <c r="T86" s="962"/>
      <c r="U86" s="962"/>
      <c r="V86" s="963"/>
      <c r="W86" s="962"/>
      <c r="X86" s="962"/>
      <c r="Y86" s="962"/>
      <c r="Z86" s="962"/>
      <c r="AA86" s="962"/>
      <c r="AB86" s="962"/>
    </row>
    <row r="87" spans="1:28" s="964" customFormat="1" ht="127.5" customHeight="1" x14ac:dyDescent="0.25">
      <c r="A87" s="142"/>
      <c r="B87" s="1110" t="s">
        <v>2159</v>
      </c>
      <c r="C87" s="799">
        <v>2</v>
      </c>
      <c r="D87" s="753"/>
      <c r="E87" s="800"/>
      <c r="F87" s="800">
        <v>12789.09</v>
      </c>
      <c r="G87" s="260"/>
      <c r="H87" s="123" t="s">
        <v>2283</v>
      </c>
      <c r="I87" s="801">
        <v>44124</v>
      </c>
      <c r="J87" s="801">
        <v>44127</v>
      </c>
      <c r="K87" s="659" t="s">
        <v>2160</v>
      </c>
      <c r="L87" s="1073" t="s">
        <v>3230</v>
      </c>
      <c r="M87" s="123"/>
      <c r="N87" s="767" t="s">
        <v>462</v>
      </c>
      <c r="O87" s="962"/>
      <c r="P87" s="963"/>
      <c r="Q87" s="963"/>
      <c r="R87" s="963"/>
      <c r="S87" s="963"/>
      <c r="T87" s="962"/>
      <c r="U87" s="962"/>
      <c r="V87" s="963"/>
      <c r="W87" s="962"/>
      <c r="X87" s="962"/>
      <c r="Y87" s="962"/>
      <c r="Z87" s="962"/>
      <c r="AA87" s="962"/>
      <c r="AB87" s="962"/>
    </row>
    <row r="88" spans="1:28" s="964" customFormat="1" ht="72.75" customHeight="1" x14ac:dyDescent="0.25">
      <c r="A88" s="769"/>
      <c r="B88" s="1123" t="s">
        <v>2161</v>
      </c>
      <c r="C88" s="799">
        <v>2</v>
      </c>
      <c r="D88" s="753"/>
      <c r="E88" s="800"/>
      <c r="F88" s="800">
        <v>242746.73</v>
      </c>
      <c r="G88" s="260"/>
      <c r="H88" s="123" t="s">
        <v>2282</v>
      </c>
      <c r="I88" s="801">
        <v>44124</v>
      </c>
      <c r="J88" s="801">
        <v>44127</v>
      </c>
      <c r="K88" s="1284" t="s">
        <v>2162</v>
      </c>
      <c r="L88" s="1073" t="s">
        <v>3101</v>
      </c>
      <c r="M88" s="123"/>
      <c r="N88" s="767"/>
      <c r="O88" s="962"/>
      <c r="P88" s="963"/>
      <c r="Q88" s="963"/>
      <c r="R88" s="963"/>
      <c r="S88" s="963"/>
      <c r="T88" s="962"/>
      <c r="U88" s="962"/>
      <c r="V88" s="963"/>
      <c r="W88" s="962"/>
      <c r="X88" s="962"/>
      <c r="Y88" s="962"/>
      <c r="Z88" s="962"/>
      <c r="AA88" s="962"/>
      <c r="AB88" s="962"/>
    </row>
    <row r="89" spans="1:28" s="964" customFormat="1" ht="72.75" customHeight="1" x14ac:dyDescent="0.25">
      <c r="A89" s="770"/>
      <c r="B89" s="1120" t="s">
        <v>3102</v>
      </c>
      <c r="C89" s="799">
        <v>1</v>
      </c>
      <c r="D89" s="753"/>
      <c r="E89" s="800"/>
      <c r="F89" s="800">
        <v>165316.89000000001</v>
      </c>
      <c r="G89" s="260"/>
      <c r="H89" s="123" t="s">
        <v>2627</v>
      </c>
      <c r="I89" s="801">
        <v>44222</v>
      </c>
      <c r="J89" s="801">
        <v>44232</v>
      </c>
      <c r="K89" s="659" t="s">
        <v>2628</v>
      </c>
      <c r="L89" s="1073" t="s">
        <v>3231</v>
      </c>
      <c r="M89" s="123"/>
      <c r="N89" s="767" t="s">
        <v>430</v>
      </c>
      <c r="O89" s="962"/>
      <c r="P89" s="963"/>
      <c r="Q89" s="963"/>
      <c r="R89" s="963"/>
      <c r="S89" s="963"/>
      <c r="T89" s="962"/>
      <c r="U89" s="962"/>
      <c r="V89" s="963"/>
      <c r="W89" s="962"/>
      <c r="X89" s="962"/>
      <c r="Y89" s="962"/>
      <c r="Z89" s="962"/>
      <c r="AA89" s="962"/>
      <c r="AB89" s="962"/>
    </row>
    <row r="90" spans="1:28" s="964" customFormat="1" ht="72.75" customHeight="1" x14ac:dyDescent="0.25">
      <c r="A90" s="142"/>
      <c r="B90" s="1110" t="s">
        <v>2167</v>
      </c>
      <c r="C90" s="799">
        <v>3</v>
      </c>
      <c r="D90" s="753"/>
      <c r="E90" s="800"/>
      <c r="F90" s="800">
        <v>365855.69</v>
      </c>
      <c r="G90" s="260"/>
      <c r="H90" s="123" t="s">
        <v>2303</v>
      </c>
      <c r="I90" s="801">
        <v>44146</v>
      </c>
      <c r="J90" s="801">
        <v>44148</v>
      </c>
      <c r="K90" s="658" t="s">
        <v>2302</v>
      </c>
      <c r="L90" s="1073" t="s">
        <v>3123</v>
      </c>
      <c r="M90" s="123" t="s">
        <v>2469</v>
      </c>
      <c r="N90" s="767"/>
      <c r="O90" s="962" t="s">
        <v>2515</v>
      </c>
      <c r="P90" s="963"/>
      <c r="Q90" s="963"/>
      <c r="R90" s="963">
        <v>319997.77</v>
      </c>
      <c r="S90" s="963"/>
      <c r="T90" s="962" t="s">
        <v>2557</v>
      </c>
      <c r="U90" s="994">
        <v>43856</v>
      </c>
      <c r="V90" s="963">
        <v>230769.93</v>
      </c>
      <c r="W90" s="994" t="s">
        <v>2558</v>
      </c>
      <c r="X90" s="962"/>
      <c r="Y90" s="962"/>
      <c r="Z90" s="962"/>
      <c r="AA90" s="962" t="s">
        <v>2702</v>
      </c>
      <c r="AB90" s="962" t="s">
        <v>467</v>
      </c>
    </row>
    <row r="91" spans="1:28" s="964" customFormat="1" x14ac:dyDescent="0.25">
      <c r="A91" s="142"/>
      <c r="B91" s="798"/>
      <c r="C91" s="799"/>
      <c r="D91" s="753"/>
      <c r="E91" s="800"/>
      <c r="F91" s="800"/>
      <c r="G91" s="260"/>
      <c r="H91" s="123"/>
      <c r="I91" s="801"/>
      <c r="J91" s="801"/>
      <c r="K91" s="1060"/>
      <c r="L91" s="1073"/>
      <c r="M91" s="123"/>
      <c r="N91" s="767"/>
      <c r="O91" s="962"/>
      <c r="P91" s="963"/>
      <c r="Q91" s="963"/>
      <c r="R91" s="963"/>
      <c r="S91" s="963"/>
      <c r="T91" s="962"/>
      <c r="U91" s="962"/>
      <c r="V91" s="963"/>
      <c r="W91" s="962"/>
      <c r="X91" s="962"/>
      <c r="Y91" s="962"/>
      <c r="Z91" s="962"/>
      <c r="AA91" s="962"/>
      <c r="AB91" s="962"/>
    </row>
    <row r="92" spans="1:28" s="964" customFormat="1" x14ac:dyDescent="0.25">
      <c r="A92" s="142"/>
      <c r="B92" s="798"/>
      <c r="C92" s="799"/>
      <c r="D92" s="753"/>
      <c r="E92" s="800"/>
      <c r="F92" s="800"/>
      <c r="G92" s="260"/>
      <c r="H92" s="123"/>
      <c r="I92" s="801"/>
      <c r="J92" s="801"/>
      <c r="K92" s="1060"/>
      <c r="L92" s="1093"/>
      <c r="M92" s="123"/>
      <c r="N92" s="767"/>
      <c r="O92" s="962"/>
      <c r="P92" s="963"/>
      <c r="Q92" s="963"/>
      <c r="R92" s="963"/>
      <c r="S92" s="963"/>
      <c r="T92" s="962"/>
      <c r="U92" s="962"/>
      <c r="V92" s="963"/>
      <c r="W92" s="962"/>
      <c r="X92" s="962"/>
      <c r="Y92" s="962"/>
      <c r="Z92" s="962"/>
      <c r="AA92" s="962"/>
      <c r="AB92" s="962"/>
    </row>
    <row r="93" spans="1:28" s="225" customFormat="1" ht="63" x14ac:dyDescent="0.25">
      <c r="A93" s="450" t="s">
        <v>530</v>
      </c>
      <c r="B93" s="281" t="s">
        <v>165</v>
      </c>
      <c r="C93" s="282">
        <v>6</v>
      </c>
      <c r="D93" s="163" t="s">
        <v>437</v>
      </c>
      <c r="E93" s="283">
        <v>32800</v>
      </c>
      <c r="F93" s="28">
        <f t="shared" si="0"/>
        <v>196800</v>
      </c>
      <c r="G93" s="274"/>
      <c r="H93" s="7" t="s">
        <v>339</v>
      </c>
      <c r="I93" s="439">
        <v>43494</v>
      </c>
      <c r="J93" s="284">
        <v>43525</v>
      </c>
      <c r="K93" s="285" t="s">
        <v>335</v>
      </c>
      <c r="L93" s="286" t="s">
        <v>1941</v>
      </c>
      <c r="M93" s="194" t="s">
        <v>1108</v>
      </c>
      <c r="N93" s="202"/>
      <c r="O93" s="995" t="s">
        <v>341</v>
      </c>
      <c r="P93" s="996"/>
      <c r="Q93" s="996">
        <v>81264</v>
      </c>
      <c r="R93" s="996"/>
      <c r="S93" s="996"/>
      <c r="T93" s="995" t="s">
        <v>515</v>
      </c>
      <c r="U93" s="967"/>
      <c r="V93" s="996"/>
      <c r="W93" s="995"/>
      <c r="X93" s="995"/>
      <c r="Y93" s="995"/>
      <c r="Z93" s="995"/>
      <c r="AA93" s="970" t="s">
        <v>1940</v>
      </c>
      <c r="AB93" s="995" t="s">
        <v>342</v>
      </c>
    </row>
    <row r="94" spans="1:28" s="225" customFormat="1" ht="36" customHeight="1" x14ac:dyDescent="0.25">
      <c r="A94" s="450"/>
      <c r="B94" s="281"/>
      <c r="C94" s="282"/>
      <c r="D94" s="163" t="s">
        <v>437</v>
      </c>
      <c r="E94" s="283"/>
      <c r="F94" s="28"/>
      <c r="G94" s="274"/>
      <c r="H94" s="7"/>
      <c r="I94" s="439"/>
      <c r="J94" s="284"/>
      <c r="K94" s="285"/>
      <c r="L94" s="286"/>
      <c r="M94" s="194"/>
      <c r="N94" s="202"/>
      <c r="O94" s="995"/>
      <c r="P94" s="996"/>
      <c r="Q94" s="996"/>
      <c r="R94" s="996"/>
      <c r="S94" s="996"/>
      <c r="T94" s="995" t="s">
        <v>517</v>
      </c>
      <c r="U94" s="969">
        <v>43917</v>
      </c>
      <c r="V94" s="996">
        <v>229977.12</v>
      </c>
      <c r="W94" s="995"/>
      <c r="X94" s="995"/>
      <c r="Y94" s="995"/>
      <c r="Z94" s="995"/>
      <c r="AA94" s="995"/>
      <c r="AB94" s="995"/>
    </row>
    <row r="95" spans="1:28" s="225" customFormat="1" ht="36" customHeight="1" x14ac:dyDescent="0.25">
      <c r="A95" s="450"/>
      <c r="B95" s="281"/>
      <c r="C95" s="282"/>
      <c r="D95" s="163" t="s">
        <v>437</v>
      </c>
      <c r="E95" s="283"/>
      <c r="F95" s="28"/>
      <c r="G95" s="274"/>
      <c r="H95" s="7"/>
      <c r="I95" s="439"/>
      <c r="J95" s="284"/>
      <c r="K95" s="285"/>
      <c r="L95" s="286"/>
      <c r="M95" s="194"/>
      <c r="N95" s="202"/>
      <c r="O95" s="995"/>
      <c r="P95" s="996"/>
      <c r="Q95" s="996"/>
      <c r="R95" s="996"/>
      <c r="S95" s="996"/>
      <c r="T95" s="995" t="s">
        <v>635</v>
      </c>
      <c r="U95" s="969">
        <v>43920</v>
      </c>
      <c r="V95" s="996">
        <v>708.18</v>
      </c>
      <c r="W95" s="995"/>
      <c r="X95" s="995"/>
      <c r="Y95" s="995"/>
      <c r="Z95" s="995"/>
      <c r="AA95" s="995"/>
      <c r="AB95" s="995"/>
    </row>
    <row r="96" spans="1:28" s="225" customFormat="1" x14ac:dyDescent="0.25">
      <c r="A96" s="450"/>
      <c r="B96" s="281"/>
      <c r="C96" s="282"/>
      <c r="D96" s="163" t="s">
        <v>437</v>
      </c>
      <c r="E96" s="283"/>
      <c r="F96" s="28"/>
      <c r="G96" s="274"/>
      <c r="H96" s="7"/>
      <c r="I96" s="439"/>
      <c r="J96" s="284"/>
      <c r="K96" s="285"/>
      <c r="L96" s="286"/>
      <c r="M96" s="194"/>
      <c r="N96" s="202"/>
      <c r="O96" s="995"/>
      <c r="P96" s="996"/>
      <c r="Q96" s="996"/>
      <c r="R96" s="996"/>
      <c r="S96" s="996"/>
      <c r="T96" s="995" t="s">
        <v>635</v>
      </c>
      <c r="U96" s="969">
        <v>43929</v>
      </c>
      <c r="V96" s="996">
        <v>3041.94</v>
      </c>
      <c r="W96" s="995"/>
      <c r="X96" s="995"/>
      <c r="Y96" s="995"/>
      <c r="Z96" s="995"/>
      <c r="AA96" s="995"/>
      <c r="AB96" s="995"/>
    </row>
    <row r="97" spans="1:28" s="225" customFormat="1" x14ac:dyDescent="0.25">
      <c r="A97" s="450"/>
      <c r="B97" s="281"/>
      <c r="C97" s="282"/>
      <c r="D97" s="163" t="s">
        <v>437</v>
      </c>
      <c r="E97" s="283"/>
      <c r="F97" s="28"/>
      <c r="G97" s="274"/>
      <c r="H97" s="7"/>
      <c r="I97" s="439"/>
      <c r="J97" s="284"/>
      <c r="K97" s="285"/>
      <c r="L97" s="286"/>
      <c r="M97" s="194"/>
      <c r="N97" s="202"/>
      <c r="O97" s="995"/>
      <c r="P97" s="996"/>
      <c r="Q97" s="996"/>
      <c r="R97" s="996"/>
      <c r="S97" s="996"/>
      <c r="T97" s="995" t="s">
        <v>636</v>
      </c>
      <c r="U97" s="969">
        <v>43934</v>
      </c>
      <c r="V97" s="996">
        <v>-102.69</v>
      </c>
      <c r="W97" s="995"/>
      <c r="X97" s="995"/>
      <c r="Y97" s="995"/>
      <c r="Z97" s="995" t="s">
        <v>492</v>
      </c>
      <c r="AA97" s="995"/>
      <c r="AB97" s="995"/>
    </row>
    <row r="98" spans="1:28" s="225" customFormat="1" ht="56.25" x14ac:dyDescent="0.25">
      <c r="A98" s="450"/>
      <c r="B98" s="281"/>
      <c r="C98" s="282"/>
      <c r="D98" s="163" t="s">
        <v>437</v>
      </c>
      <c r="E98" s="283"/>
      <c r="F98" s="28"/>
      <c r="G98" s="274"/>
      <c r="H98" s="7"/>
      <c r="I98" s="439"/>
      <c r="J98" s="284"/>
      <c r="K98" s="285"/>
      <c r="L98" s="286"/>
      <c r="M98" s="194"/>
      <c r="N98" s="202"/>
      <c r="O98" s="995"/>
      <c r="P98" s="996"/>
      <c r="Q98" s="996"/>
      <c r="R98" s="996"/>
      <c r="S98" s="996"/>
      <c r="T98" s="995" t="s">
        <v>1215</v>
      </c>
      <c r="U98" s="969"/>
      <c r="V98" s="996"/>
      <c r="W98" s="997">
        <v>43945</v>
      </c>
      <c r="X98" s="997">
        <v>43944</v>
      </c>
      <c r="Y98" s="995">
        <v>5365.44</v>
      </c>
      <c r="Z98" s="997" t="s">
        <v>1939</v>
      </c>
      <c r="AA98" s="995"/>
      <c r="AB98" s="995"/>
    </row>
    <row r="99" spans="1:28" s="225" customFormat="1" x14ac:dyDescent="0.25">
      <c r="A99" s="450"/>
      <c r="B99" s="281"/>
      <c r="C99" s="282"/>
      <c r="D99" s="163" t="s">
        <v>437</v>
      </c>
      <c r="E99" s="283"/>
      <c r="F99" s="28"/>
      <c r="G99" s="274"/>
      <c r="H99" s="7"/>
      <c r="I99" s="439"/>
      <c r="J99" s="284"/>
      <c r="K99" s="285"/>
      <c r="L99" s="286"/>
      <c r="M99" s="194"/>
      <c r="N99" s="202"/>
      <c r="O99" s="995"/>
      <c r="P99" s="996"/>
      <c r="Q99" s="996"/>
      <c r="R99" s="996"/>
      <c r="S99" s="996"/>
      <c r="T99" s="995" t="s">
        <v>552</v>
      </c>
      <c r="U99" s="969">
        <v>44126</v>
      </c>
      <c r="V99" s="996">
        <v>1722.71</v>
      </c>
      <c r="W99" s="997"/>
      <c r="X99" s="997"/>
      <c r="Y99" s="995"/>
      <c r="Z99" s="997"/>
      <c r="AA99" s="995"/>
      <c r="AB99" s="995"/>
    </row>
    <row r="100" spans="1:28" s="225" customFormat="1" x14ac:dyDescent="0.25">
      <c r="A100" s="450"/>
      <c r="B100" s="281"/>
      <c r="C100" s="282"/>
      <c r="D100" s="163" t="s">
        <v>437</v>
      </c>
      <c r="E100" s="283"/>
      <c r="F100" s="28"/>
      <c r="G100" s="274"/>
      <c r="H100" s="7"/>
      <c r="I100" s="439"/>
      <c r="J100" s="284"/>
      <c r="K100" s="285"/>
      <c r="L100" s="286"/>
      <c r="M100" s="1"/>
      <c r="N100" s="35"/>
      <c r="O100" s="506"/>
      <c r="P100" s="550"/>
      <c r="Q100" s="550"/>
      <c r="R100" s="550"/>
      <c r="S100" s="550"/>
      <c r="T100" s="506"/>
      <c r="U100" s="966"/>
      <c r="V100" s="550"/>
      <c r="W100" s="506"/>
      <c r="X100" s="506"/>
      <c r="Y100" s="506"/>
      <c r="Z100" s="506"/>
      <c r="AA100" s="506"/>
      <c r="AB100" s="506"/>
    </row>
    <row r="101" spans="1:28" s="225" customFormat="1" ht="63" x14ac:dyDescent="0.25">
      <c r="A101" s="450" t="s">
        <v>531</v>
      </c>
      <c r="B101" s="281" t="s">
        <v>165</v>
      </c>
      <c r="C101" s="282">
        <v>5</v>
      </c>
      <c r="D101" s="163" t="s">
        <v>437</v>
      </c>
      <c r="E101" s="283">
        <v>18570</v>
      </c>
      <c r="F101" s="28">
        <v>89000</v>
      </c>
      <c r="G101" s="274"/>
      <c r="H101" s="7" t="s">
        <v>339</v>
      </c>
      <c r="I101" s="674">
        <v>43494</v>
      </c>
      <c r="J101" s="674">
        <v>43525</v>
      </c>
      <c r="K101" s="29" t="s">
        <v>336</v>
      </c>
      <c r="L101" s="286" t="s">
        <v>1439</v>
      </c>
      <c r="M101" s="194" t="s">
        <v>1109</v>
      </c>
      <c r="N101" s="202"/>
      <c r="O101" s="995" t="s">
        <v>343</v>
      </c>
      <c r="P101" s="996"/>
      <c r="Q101" s="996">
        <v>38689</v>
      </c>
      <c r="R101" s="996"/>
      <c r="S101" s="996"/>
      <c r="T101" s="995" t="s">
        <v>518</v>
      </c>
      <c r="U101" s="967"/>
      <c r="V101" s="996"/>
      <c r="W101" s="995"/>
      <c r="X101" s="995"/>
      <c r="Y101" s="995"/>
      <c r="Z101" s="995"/>
      <c r="AA101" s="970" t="s">
        <v>1438</v>
      </c>
      <c r="AB101" s="995" t="s">
        <v>342</v>
      </c>
    </row>
    <row r="102" spans="1:28" s="225" customFormat="1" x14ac:dyDescent="0.25">
      <c r="A102" s="450"/>
      <c r="B102" s="281"/>
      <c r="C102" s="282"/>
      <c r="D102" s="163" t="s">
        <v>437</v>
      </c>
      <c r="E102" s="283"/>
      <c r="F102" s="28"/>
      <c r="G102" s="274"/>
      <c r="H102" s="7"/>
      <c r="I102" s="674"/>
      <c r="J102" s="674"/>
      <c r="K102" s="29"/>
      <c r="L102" s="286"/>
      <c r="M102" s="194"/>
      <c r="N102" s="202"/>
      <c r="O102" s="995"/>
      <c r="P102" s="996"/>
      <c r="Q102" s="996"/>
      <c r="R102" s="996"/>
      <c r="S102" s="996"/>
      <c r="T102" s="995" t="s">
        <v>516</v>
      </c>
      <c r="U102" s="969">
        <v>43901</v>
      </c>
      <c r="V102" s="996">
        <v>97411.16</v>
      </c>
      <c r="W102" s="995"/>
      <c r="X102" s="995"/>
      <c r="Y102" s="995"/>
      <c r="Z102" s="995"/>
      <c r="AA102" s="995"/>
      <c r="AB102" s="995"/>
    </row>
    <row r="103" spans="1:28" s="225" customFormat="1" x14ac:dyDescent="0.25">
      <c r="A103" s="450"/>
      <c r="B103" s="281"/>
      <c r="C103" s="282"/>
      <c r="D103" s="163" t="s">
        <v>437</v>
      </c>
      <c r="E103" s="283"/>
      <c r="F103" s="28"/>
      <c r="G103" s="274"/>
      <c r="H103" s="7"/>
      <c r="I103" s="674"/>
      <c r="J103" s="674"/>
      <c r="K103" s="29"/>
      <c r="L103" s="286"/>
      <c r="M103" s="194"/>
      <c r="N103" s="202"/>
      <c r="O103" s="995"/>
      <c r="P103" s="996"/>
      <c r="Q103" s="996"/>
      <c r="R103" s="996"/>
      <c r="S103" s="996"/>
      <c r="T103" s="995" t="s">
        <v>782</v>
      </c>
      <c r="U103" s="969">
        <v>43909</v>
      </c>
      <c r="V103" s="996">
        <v>4987.37</v>
      </c>
      <c r="W103" s="995"/>
      <c r="X103" s="995"/>
      <c r="Y103" s="995"/>
      <c r="Z103" s="995"/>
      <c r="AA103" s="995"/>
      <c r="AB103" s="995"/>
    </row>
    <row r="104" spans="1:28" s="225" customFormat="1" ht="56.25" x14ac:dyDescent="0.25">
      <c r="A104" s="450"/>
      <c r="B104" s="281"/>
      <c r="C104" s="282"/>
      <c r="D104" s="163" t="s">
        <v>437</v>
      </c>
      <c r="E104" s="283"/>
      <c r="F104" s="28"/>
      <c r="G104" s="274"/>
      <c r="H104" s="7"/>
      <c r="I104" s="674"/>
      <c r="J104" s="674"/>
      <c r="K104" s="29"/>
      <c r="L104" s="286"/>
      <c r="M104" s="194"/>
      <c r="N104" s="202"/>
      <c r="O104" s="995"/>
      <c r="P104" s="996"/>
      <c r="Q104" s="996"/>
      <c r="R104" s="996"/>
      <c r="S104" s="996"/>
      <c r="T104" s="995" t="s">
        <v>934</v>
      </c>
      <c r="U104" s="969"/>
      <c r="V104" s="996"/>
      <c r="W104" s="997">
        <v>43924</v>
      </c>
      <c r="X104" s="997">
        <v>43922</v>
      </c>
      <c r="Y104" s="995">
        <v>2638.96</v>
      </c>
      <c r="Z104" s="997">
        <v>43965</v>
      </c>
      <c r="AA104" s="995"/>
      <c r="AB104" s="995"/>
    </row>
    <row r="105" spans="1:28" s="225" customFormat="1" x14ac:dyDescent="0.25">
      <c r="A105" s="450"/>
      <c r="B105" s="281"/>
      <c r="C105" s="282"/>
      <c r="D105" s="163" t="s">
        <v>437</v>
      </c>
      <c r="E105" s="283"/>
      <c r="F105" s="28"/>
      <c r="G105" s="274"/>
      <c r="H105" s="7"/>
      <c r="I105" s="674"/>
      <c r="J105" s="674"/>
      <c r="K105" s="29"/>
      <c r="L105" s="286"/>
      <c r="M105" s="194"/>
      <c r="N105" s="202"/>
      <c r="O105" s="995"/>
      <c r="P105" s="996"/>
      <c r="Q105" s="996"/>
      <c r="R105" s="996"/>
      <c r="S105" s="996"/>
      <c r="T105" s="995" t="s">
        <v>635</v>
      </c>
      <c r="U105" s="969">
        <v>43922</v>
      </c>
      <c r="V105" s="996">
        <v>361.67</v>
      </c>
      <c r="W105" s="995"/>
      <c r="X105" s="995"/>
      <c r="Y105" s="995"/>
      <c r="Z105" s="995"/>
      <c r="AA105" s="995"/>
      <c r="AB105" s="995"/>
    </row>
    <row r="106" spans="1:28" s="225" customFormat="1" x14ac:dyDescent="0.25">
      <c r="A106" s="450"/>
      <c r="B106" s="281"/>
      <c r="C106" s="282"/>
      <c r="D106" s="163" t="s">
        <v>437</v>
      </c>
      <c r="E106" s="283"/>
      <c r="F106" s="28"/>
      <c r="G106" s="274"/>
      <c r="H106" s="7"/>
      <c r="I106" s="674"/>
      <c r="J106" s="674"/>
      <c r="K106" s="29"/>
      <c r="L106" s="286"/>
      <c r="M106" s="194"/>
      <c r="N106" s="202"/>
      <c r="O106" s="995"/>
      <c r="P106" s="996"/>
      <c r="Q106" s="996"/>
      <c r="R106" s="996"/>
      <c r="S106" s="996"/>
      <c r="T106" s="995" t="s">
        <v>636</v>
      </c>
      <c r="U106" s="969">
        <v>43925</v>
      </c>
      <c r="V106" s="996">
        <v>-4.8499999999999996</v>
      </c>
      <c r="W106" s="995"/>
      <c r="X106" s="995"/>
      <c r="Y106" s="995"/>
      <c r="Z106" s="995"/>
      <c r="AA106" s="995"/>
      <c r="AB106" s="995"/>
    </row>
    <row r="107" spans="1:28" s="225" customFormat="1" x14ac:dyDescent="0.25">
      <c r="A107" s="450"/>
      <c r="B107" s="281"/>
      <c r="C107" s="282"/>
      <c r="D107" s="163" t="s">
        <v>437</v>
      </c>
      <c r="E107" s="283"/>
      <c r="F107" s="28"/>
      <c r="G107" s="274"/>
      <c r="H107" s="7"/>
      <c r="I107" s="674"/>
      <c r="J107" s="674"/>
      <c r="K107" s="29"/>
      <c r="L107" s="286"/>
      <c r="M107" s="194"/>
      <c r="N107" s="202"/>
      <c r="O107" s="995"/>
      <c r="P107" s="996"/>
      <c r="Q107" s="996"/>
      <c r="R107" s="996"/>
      <c r="S107" s="996"/>
      <c r="T107" s="995" t="s">
        <v>552</v>
      </c>
      <c r="U107" s="969">
        <v>44005</v>
      </c>
      <c r="V107" s="996">
        <v>780.08</v>
      </c>
      <c r="W107" s="995"/>
      <c r="X107" s="995"/>
      <c r="Y107" s="995"/>
      <c r="Z107" s="995"/>
      <c r="AA107" s="995"/>
      <c r="AB107" s="995"/>
    </row>
    <row r="108" spans="1:28" s="225" customFormat="1" ht="108" customHeight="1" x14ac:dyDescent="0.25">
      <c r="A108" s="450" t="s">
        <v>532</v>
      </c>
      <c r="B108" s="281" t="s">
        <v>271</v>
      </c>
      <c r="C108" s="282">
        <v>11</v>
      </c>
      <c r="D108" s="163" t="s">
        <v>437</v>
      </c>
      <c r="E108" s="283">
        <v>140000</v>
      </c>
      <c r="F108" s="28">
        <v>990000</v>
      </c>
      <c r="G108" s="274"/>
      <c r="H108" s="7" t="s">
        <v>337</v>
      </c>
      <c r="I108" s="7"/>
      <c r="J108" s="840">
        <v>43743</v>
      </c>
      <c r="K108" s="1058" t="s">
        <v>338</v>
      </c>
      <c r="L108" s="287" t="s">
        <v>1442</v>
      </c>
      <c r="M108" s="292" t="s">
        <v>917</v>
      </c>
      <c r="N108" s="633"/>
      <c r="O108" s="967" t="s">
        <v>344</v>
      </c>
      <c r="P108" s="968"/>
      <c r="Q108" s="968">
        <v>671000</v>
      </c>
      <c r="R108" s="968"/>
      <c r="S108" s="968"/>
      <c r="T108" s="967" t="s">
        <v>913</v>
      </c>
      <c r="U108" s="969">
        <v>43915</v>
      </c>
      <c r="V108" s="968">
        <v>673952.4</v>
      </c>
      <c r="W108" s="969" t="s">
        <v>930</v>
      </c>
      <c r="X108" s="969">
        <v>43915</v>
      </c>
      <c r="Y108" s="967">
        <v>292.98</v>
      </c>
      <c r="Z108" s="969">
        <v>43903</v>
      </c>
      <c r="AA108" s="970" t="s">
        <v>1441</v>
      </c>
      <c r="AB108" s="967" t="s">
        <v>1233</v>
      </c>
    </row>
    <row r="109" spans="1:28" s="225" customFormat="1" ht="37.5" x14ac:dyDescent="0.25">
      <c r="A109" s="450"/>
      <c r="B109" s="281"/>
      <c r="C109" s="282"/>
      <c r="D109" s="163" t="s">
        <v>437</v>
      </c>
      <c r="E109" s="283"/>
      <c r="F109" s="28"/>
      <c r="G109" s="274"/>
      <c r="H109" s="72"/>
      <c r="I109" s="288"/>
      <c r="J109" s="289"/>
      <c r="K109" s="290"/>
      <c r="L109" s="287"/>
      <c r="M109" s="292"/>
      <c r="N109" s="633"/>
      <c r="O109" s="967"/>
      <c r="P109" s="968"/>
      <c r="Q109" s="968"/>
      <c r="R109" s="968"/>
      <c r="S109" s="968"/>
      <c r="T109" s="967" t="s">
        <v>937</v>
      </c>
      <c r="U109" s="969">
        <v>43925</v>
      </c>
      <c r="V109" s="968">
        <v>1041123.6</v>
      </c>
      <c r="W109" s="969" t="s">
        <v>929</v>
      </c>
      <c r="X109" s="967"/>
      <c r="Y109" s="967"/>
      <c r="Z109" s="969" t="s">
        <v>1440</v>
      </c>
      <c r="AA109" s="970"/>
      <c r="AB109" s="967"/>
    </row>
    <row r="110" spans="1:28" s="225" customFormat="1" ht="56.25" x14ac:dyDescent="0.25">
      <c r="A110" s="450"/>
      <c r="B110" s="281"/>
      <c r="C110" s="282"/>
      <c r="D110" s="163" t="s">
        <v>437</v>
      </c>
      <c r="E110" s="283"/>
      <c r="F110" s="28"/>
      <c r="G110" s="274"/>
      <c r="H110" s="72"/>
      <c r="I110" s="288"/>
      <c r="J110" s="289"/>
      <c r="K110" s="290"/>
      <c r="L110" s="287"/>
      <c r="M110" s="292"/>
      <c r="N110" s="633"/>
      <c r="O110" s="967"/>
      <c r="P110" s="968"/>
      <c r="Q110" s="968"/>
      <c r="R110" s="968"/>
      <c r="S110" s="968"/>
      <c r="T110" s="967" t="s">
        <v>1333</v>
      </c>
      <c r="U110" s="969">
        <v>43973</v>
      </c>
      <c r="V110" s="968">
        <v>160637.4</v>
      </c>
      <c r="W110" s="969" t="s">
        <v>1259</v>
      </c>
      <c r="X110" s="969">
        <v>43972</v>
      </c>
      <c r="Y110" s="968">
        <v>202.8</v>
      </c>
      <c r="Z110" s="969"/>
      <c r="AA110" s="970"/>
      <c r="AB110" s="967"/>
    </row>
    <row r="111" spans="1:28" s="225" customFormat="1" x14ac:dyDescent="0.25">
      <c r="A111" s="450"/>
      <c r="B111" s="281"/>
      <c r="C111" s="282"/>
      <c r="D111" s="163" t="s">
        <v>437</v>
      </c>
      <c r="E111" s="283"/>
      <c r="F111" s="28"/>
      <c r="G111" s="274"/>
      <c r="H111" s="72"/>
      <c r="I111" s="288"/>
      <c r="J111" s="289"/>
      <c r="K111" s="290"/>
      <c r="L111" s="287"/>
      <c r="M111" s="292"/>
      <c r="N111" s="633"/>
      <c r="O111" s="967"/>
      <c r="P111" s="968"/>
      <c r="Q111" s="968"/>
      <c r="R111" s="968"/>
      <c r="S111" s="968"/>
      <c r="T111" s="967" t="s">
        <v>635</v>
      </c>
      <c r="U111" s="969">
        <v>43925</v>
      </c>
      <c r="V111" s="968">
        <v>343.26</v>
      </c>
      <c r="W111" s="969"/>
      <c r="X111" s="967"/>
      <c r="Y111" s="967"/>
      <c r="Z111" s="969"/>
      <c r="AA111" s="970"/>
      <c r="AB111" s="967"/>
    </row>
    <row r="112" spans="1:28" s="225" customFormat="1" x14ac:dyDescent="0.25">
      <c r="A112" s="450"/>
      <c r="B112" s="281"/>
      <c r="C112" s="282"/>
      <c r="D112" s="163" t="s">
        <v>437</v>
      </c>
      <c r="E112" s="283"/>
      <c r="F112" s="28"/>
      <c r="G112" s="274"/>
      <c r="H112" s="72"/>
      <c r="I112" s="288"/>
      <c r="J112" s="289"/>
      <c r="K112" s="290"/>
      <c r="L112" s="287"/>
      <c r="M112" s="292"/>
      <c r="N112" s="633"/>
      <c r="O112" s="967"/>
      <c r="P112" s="968"/>
      <c r="Q112" s="968"/>
      <c r="R112" s="968"/>
      <c r="S112" s="968"/>
      <c r="T112" s="967" t="s">
        <v>635</v>
      </c>
      <c r="U112" s="969">
        <v>43929</v>
      </c>
      <c r="V112" s="968">
        <v>26425.89</v>
      </c>
      <c r="W112" s="969"/>
      <c r="X112" s="967"/>
      <c r="Y112" s="967"/>
      <c r="Z112" s="969"/>
      <c r="AA112" s="970"/>
      <c r="AB112" s="967"/>
    </row>
    <row r="113" spans="1:28" s="225" customFormat="1" x14ac:dyDescent="0.25">
      <c r="A113" s="450"/>
      <c r="B113" s="281"/>
      <c r="C113" s="282"/>
      <c r="D113" s="163" t="s">
        <v>437</v>
      </c>
      <c r="E113" s="283"/>
      <c r="F113" s="28"/>
      <c r="G113" s="274"/>
      <c r="H113" s="72"/>
      <c r="I113" s="288"/>
      <c r="J113" s="289"/>
      <c r="K113" s="290"/>
      <c r="L113" s="287"/>
      <c r="M113" s="292"/>
      <c r="N113" s="633"/>
      <c r="O113" s="967"/>
      <c r="P113" s="968"/>
      <c r="Q113" s="968"/>
      <c r="R113" s="968"/>
      <c r="S113" s="968"/>
      <c r="T113" s="967" t="s">
        <v>636</v>
      </c>
      <c r="U113" s="969">
        <v>43934</v>
      </c>
      <c r="V113" s="968">
        <v>-892.06</v>
      </c>
      <c r="W113" s="969"/>
      <c r="X113" s="967"/>
      <c r="Y113" s="967"/>
      <c r="Z113" s="969"/>
      <c r="AA113" s="970"/>
      <c r="AB113" s="967"/>
    </row>
    <row r="114" spans="1:28" s="225" customFormat="1" x14ac:dyDescent="0.25">
      <c r="A114" s="450"/>
      <c r="B114" s="281"/>
      <c r="C114" s="282"/>
      <c r="D114" s="163" t="s">
        <v>437</v>
      </c>
      <c r="E114" s="283"/>
      <c r="F114" s="28"/>
      <c r="G114" s="274"/>
      <c r="H114" s="72"/>
      <c r="I114" s="288"/>
      <c r="J114" s="289"/>
      <c r="K114" s="290"/>
      <c r="L114" s="287"/>
      <c r="M114" s="292"/>
      <c r="N114" s="633"/>
      <c r="O114" s="967"/>
      <c r="P114" s="968"/>
      <c r="Q114" s="968"/>
      <c r="R114" s="968"/>
      <c r="S114" s="968"/>
      <c r="T114" s="967" t="s">
        <v>635</v>
      </c>
      <c r="U114" s="969">
        <v>43992</v>
      </c>
      <c r="V114" s="968">
        <v>2247.9499999999998</v>
      </c>
      <c r="W114" s="969"/>
      <c r="X114" s="967"/>
      <c r="Y114" s="967"/>
      <c r="Z114" s="969"/>
      <c r="AA114" s="970"/>
      <c r="AB114" s="967"/>
    </row>
    <row r="115" spans="1:28" s="225" customFormat="1" x14ac:dyDescent="0.25">
      <c r="A115" s="450"/>
      <c r="B115" s="281"/>
      <c r="C115" s="282"/>
      <c r="D115" s="163" t="s">
        <v>437</v>
      </c>
      <c r="E115" s="283"/>
      <c r="F115" s="28"/>
      <c r="G115" s="274"/>
      <c r="H115" s="72"/>
      <c r="I115" s="288"/>
      <c r="J115" s="289"/>
      <c r="K115" s="290"/>
      <c r="L115" s="287"/>
      <c r="M115" s="292"/>
      <c r="N115" s="633"/>
      <c r="O115" s="967"/>
      <c r="P115" s="968"/>
      <c r="Q115" s="968"/>
      <c r="R115" s="968"/>
      <c r="S115" s="968"/>
      <c r="T115" s="967" t="s">
        <v>636</v>
      </c>
      <c r="U115" s="969">
        <v>43997</v>
      </c>
      <c r="V115" s="968">
        <v>-1.83</v>
      </c>
      <c r="W115" s="969"/>
      <c r="X115" s="967"/>
      <c r="Y115" s="967"/>
      <c r="Z115" s="969"/>
      <c r="AA115" s="970"/>
      <c r="AB115" s="967"/>
    </row>
    <row r="116" spans="1:28" s="225" customFormat="1" x14ac:dyDescent="0.25">
      <c r="A116" s="450"/>
      <c r="B116" s="281"/>
      <c r="C116" s="282"/>
      <c r="D116" s="163" t="s">
        <v>437</v>
      </c>
      <c r="E116" s="283"/>
      <c r="F116" s="28"/>
      <c r="G116" s="274"/>
      <c r="H116" s="72"/>
      <c r="I116" s="288"/>
      <c r="J116" s="289"/>
      <c r="K116" s="290"/>
      <c r="L116" s="287"/>
      <c r="M116" s="292"/>
      <c r="N116" s="633"/>
      <c r="O116" s="967"/>
      <c r="P116" s="968"/>
      <c r="Q116" s="968"/>
      <c r="R116" s="968"/>
      <c r="S116" s="968"/>
      <c r="T116" s="967" t="s">
        <v>552</v>
      </c>
      <c r="U116" s="969">
        <v>44034</v>
      </c>
      <c r="V116" s="968">
        <v>1159.6300000000001</v>
      </c>
      <c r="W116" s="969"/>
      <c r="X116" s="967"/>
      <c r="Y116" s="967"/>
      <c r="Z116" s="969"/>
      <c r="AA116" s="970"/>
      <c r="AB116" s="967"/>
    </row>
    <row r="117" spans="1:28" s="225" customFormat="1" x14ac:dyDescent="0.25">
      <c r="A117" s="450"/>
      <c r="B117" s="281"/>
      <c r="C117" s="282"/>
      <c r="D117" s="163" t="s">
        <v>437</v>
      </c>
      <c r="E117" s="283"/>
      <c r="F117" s="28"/>
      <c r="G117" s="274"/>
      <c r="H117" s="72"/>
      <c r="I117" s="288"/>
      <c r="J117" s="289"/>
      <c r="K117" s="290"/>
      <c r="L117" s="287"/>
      <c r="M117" s="292"/>
      <c r="N117" s="633"/>
      <c r="O117" s="967"/>
      <c r="P117" s="968"/>
      <c r="Q117" s="968"/>
      <c r="R117" s="968"/>
      <c r="S117" s="968"/>
      <c r="T117" s="967" t="s">
        <v>552</v>
      </c>
      <c r="U117" s="969">
        <v>44034</v>
      </c>
      <c r="V117" s="968">
        <v>4978.4799999999996</v>
      </c>
      <c r="W117" s="969"/>
      <c r="X117" s="967"/>
      <c r="Y117" s="967"/>
      <c r="Z117" s="969"/>
      <c r="AA117" s="970"/>
      <c r="AB117" s="967"/>
    </row>
    <row r="118" spans="1:28" s="225" customFormat="1" x14ac:dyDescent="0.25">
      <c r="A118" s="450"/>
      <c r="B118" s="281"/>
      <c r="C118" s="282"/>
      <c r="D118" s="163" t="s">
        <v>437</v>
      </c>
      <c r="E118" s="283"/>
      <c r="F118" s="28"/>
      <c r="G118" s="274"/>
      <c r="H118" s="72"/>
      <c r="I118" s="288"/>
      <c r="J118" s="289"/>
      <c r="K118" s="290"/>
      <c r="L118" s="287"/>
      <c r="M118" s="292"/>
      <c r="N118" s="633"/>
      <c r="O118" s="967"/>
      <c r="P118" s="968"/>
      <c r="Q118" s="968"/>
      <c r="R118" s="968"/>
      <c r="S118" s="968"/>
      <c r="T118" s="967" t="s">
        <v>552</v>
      </c>
      <c r="U118" s="969">
        <v>44034</v>
      </c>
      <c r="V118" s="968">
        <v>7223.59</v>
      </c>
      <c r="W118" s="969"/>
      <c r="X118" s="967"/>
      <c r="Y118" s="967"/>
      <c r="Z118" s="969"/>
      <c r="AA118" s="970"/>
      <c r="AB118" s="967"/>
    </row>
    <row r="119" spans="1:28" s="225" customFormat="1" x14ac:dyDescent="0.25">
      <c r="A119" s="450"/>
      <c r="B119" s="281"/>
      <c r="C119" s="282"/>
      <c r="D119" s="163" t="s">
        <v>437</v>
      </c>
      <c r="E119" s="283"/>
      <c r="F119" s="28"/>
      <c r="G119" s="274"/>
      <c r="H119" s="72"/>
      <c r="I119" s="288"/>
      <c r="J119" s="289"/>
      <c r="K119" s="290"/>
      <c r="L119" s="287"/>
      <c r="M119" s="292"/>
      <c r="N119" s="633"/>
      <c r="O119" s="967"/>
      <c r="P119" s="968"/>
      <c r="Q119" s="968"/>
      <c r="R119" s="968"/>
      <c r="S119" s="968"/>
      <c r="T119" s="967" t="s">
        <v>636</v>
      </c>
      <c r="U119" s="969">
        <v>43929</v>
      </c>
      <c r="V119" s="968">
        <v>-24490.400000000001</v>
      </c>
      <c r="W119" s="969"/>
      <c r="X119" s="967"/>
      <c r="Y119" s="967"/>
      <c r="Z119" s="969"/>
      <c r="AA119" s="970"/>
      <c r="AB119" s="967"/>
    </row>
    <row r="120" spans="1:28" s="225" customFormat="1" ht="235.5" customHeight="1" x14ac:dyDescent="0.25">
      <c r="A120" s="450" t="s">
        <v>533</v>
      </c>
      <c r="B120" s="27" t="s">
        <v>534</v>
      </c>
      <c r="C120" s="159">
        <v>1</v>
      </c>
      <c r="D120" s="223" t="s">
        <v>437</v>
      </c>
      <c r="E120" s="291"/>
      <c r="F120" s="28">
        <v>34424</v>
      </c>
      <c r="G120" s="274"/>
      <c r="H120" s="72"/>
      <c r="I120" s="288"/>
      <c r="J120" s="289"/>
      <c r="K120" s="290" t="s">
        <v>535</v>
      </c>
      <c r="L120" s="287" t="s">
        <v>1203</v>
      </c>
      <c r="M120" s="292" t="s">
        <v>536</v>
      </c>
      <c r="N120" s="292"/>
      <c r="O120" s="967" t="s">
        <v>537</v>
      </c>
      <c r="P120" s="967"/>
      <c r="Q120" s="967"/>
      <c r="R120" s="968">
        <v>34180.5</v>
      </c>
      <c r="S120" s="967"/>
      <c r="T120" s="967" t="s">
        <v>538</v>
      </c>
      <c r="U120" s="969">
        <v>43886</v>
      </c>
      <c r="V120" s="968">
        <v>34180.5</v>
      </c>
      <c r="W120" s="969">
        <v>43802</v>
      </c>
      <c r="X120" s="967"/>
      <c r="Y120" s="967"/>
      <c r="Z120" s="969">
        <v>43815</v>
      </c>
      <c r="AA120" s="970" t="s">
        <v>873</v>
      </c>
      <c r="AB120" s="967" t="s">
        <v>435</v>
      </c>
    </row>
    <row r="121" spans="1:28" s="225" customFormat="1" x14ac:dyDescent="0.25">
      <c r="A121" s="450"/>
      <c r="B121" s="27"/>
      <c r="C121" s="159"/>
      <c r="D121" s="223" t="s">
        <v>437</v>
      </c>
      <c r="E121" s="291"/>
      <c r="F121" s="28"/>
      <c r="G121" s="274"/>
      <c r="H121" s="72"/>
      <c r="I121" s="288"/>
      <c r="J121" s="289"/>
      <c r="K121" s="290"/>
      <c r="L121" s="287"/>
      <c r="M121" s="294"/>
      <c r="N121" s="292"/>
      <c r="O121" s="967"/>
      <c r="P121" s="967"/>
      <c r="Q121" s="967"/>
      <c r="R121" s="968"/>
      <c r="S121" s="967"/>
      <c r="T121" s="967" t="s">
        <v>552</v>
      </c>
      <c r="U121" s="969">
        <v>43896</v>
      </c>
      <c r="V121" s="968">
        <v>307.62</v>
      </c>
      <c r="W121" s="969"/>
      <c r="X121" s="967"/>
      <c r="Y121" s="967"/>
      <c r="Z121" s="969"/>
      <c r="AA121" s="970"/>
      <c r="AB121" s="967"/>
    </row>
    <row r="122" spans="1:28" s="225" customFormat="1" ht="192" customHeight="1" x14ac:dyDescent="0.25">
      <c r="A122" s="450" t="s">
        <v>539</v>
      </c>
      <c r="B122" s="281" t="s">
        <v>272</v>
      </c>
      <c r="C122" s="282">
        <v>6</v>
      </c>
      <c r="D122" s="163" t="s">
        <v>437</v>
      </c>
      <c r="E122" s="283">
        <v>120000</v>
      </c>
      <c r="F122" s="28">
        <f>E122*C122</f>
        <v>720000</v>
      </c>
      <c r="G122" s="274"/>
      <c r="H122" s="295" t="s">
        <v>340</v>
      </c>
      <c r="I122" s="296">
        <v>43522</v>
      </c>
      <c r="J122" s="296">
        <v>43560</v>
      </c>
      <c r="K122" s="290" t="s">
        <v>1110</v>
      </c>
      <c r="L122" s="945" t="s">
        <v>1882</v>
      </c>
      <c r="M122" s="294" t="s">
        <v>1111</v>
      </c>
      <c r="N122" s="292"/>
      <c r="O122" s="967" t="s">
        <v>487</v>
      </c>
      <c r="P122" s="968"/>
      <c r="Q122" s="968"/>
      <c r="R122" s="968">
        <v>727053.06</v>
      </c>
      <c r="S122" s="968"/>
      <c r="T122" s="967" t="s">
        <v>2014</v>
      </c>
      <c r="U122" s="969">
        <v>44097</v>
      </c>
      <c r="V122" s="968">
        <v>727053.06</v>
      </c>
      <c r="W122" s="969">
        <v>44084</v>
      </c>
      <c r="X122" s="967"/>
      <c r="Y122" s="967"/>
      <c r="Z122" s="969">
        <v>44106</v>
      </c>
      <c r="AA122" s="970" t="s">
        <v>2138</v>
      </c>
      <c r="AB122" s="967" t="s">
        <v>1225</v>
      </c>
    </row>
    <row r="123" spans="1:28" s="225" customFormat="1" ht="192" customHeight="1" x14ac:dyDescent="0.25">
      <c r="A123" s="450"/>
      <c r="B123" s="281"/>
      <c r="C123" s="282"/>
      <c r="D123" s="163" t="s">
        <v>437</v>
      </c>
      <c r="E123" s="283"/>
      <c r="F123" s="28"/>
      <c r="G123" s="274"/>
      <c r="H123" s="295"/>
      <c r="I123" s="296"/>
      <c r="J123" s="296"/>
      <c r="K123" s="290"/>
      <c r="L123" s="945"/>
      <c r="M123" s="294"/>
      <c r="N123" s="297"/>
      <c r="O123" s="967"/>
      <c r="P123" s="968"/>
      <c r="Q123" s="968"/>
      <c r="R123" s="968"/>
      <c r="S123" s="968"/>
      <c r="T123" s="967" t="s">
        <v>552</v>
      </c>
      <c r="U123" s="969">
        <v>44175</v>
      </c>
      <c r="V123" s="968">
        <v>5162.08</v>
      </c>
      <c r="W123" s="969"/>
      <c r="X123" s="967"/>
      <c r="Y123" s="967"/>
      <c r="Z123" s="969"/>
      <c r="AA123" s="970"/>
      <c r="AB123" s="967"/>
    </row>
    <row r="124" spans="1:28" s="225" customFormat="1" ht="220.5" x14ac:dyDescent="0.25">
      <c r="A124" s="450" t="s">
        <v>540</v>
      </c>
      <c r="B124" s="281" t="s">
        <v>541</v>
      </c>
      <c r="C124" s="282">
        <v>41</v>
      </c>
      <c r="D124" s="163" t="s">
        <v>437</v>
      </c>
      <c r="E124" s="283"/>
      <c r="F124" s="28">
        <v>1579000</v>
      </c>
      <c r="G124" s="274"/>
      <c r="H124" s="295"/>
      <c r="I124" s="296"/>
      <c r="J124" s="296"/>
      <c r="K124" s="290" t="s">
        <v>542</v>
      </c>
      <c r="L124" s="945" t="s">
        <v>1855</v>
      </c>
      <c r="M124" s="294" t="s">
        <v>543</v>
      </c>
      <c r="N124" s="297" t="s">
        <v>440</v>
      </c>
      <c r="O124" s="967" t="s">
        <v>544</v>
      </c>
      <c r="P124" s="967"/>
      <c r="Q124" s="967"/>
      <c r="R124" s="968">
        <v>2331020.91</v>
      </c>
      <c r="S124" s="967"/>
      <c r="T124" s="967" t="s">
        <v>545</v>
      </c>
      <c r="U124" s="967"/>
      <c r="V124" s="968"/>
      <c r="W124" s="969"/>
      <c r="X124" s="967"/>
      <c r="Y124" s="967"/>
      <c r="Z124" s="969" t="s">
        <v>546</v>
      </c>
      <c r="AA124" s="970" t="s">
        <v>955</v>
      </c>
      <c r="AB124" s="967" t="s">
        <v>396</v>
      </c>
    </row>
    <row r="125" spans="1:28" s="225" customFormat="1" ht="37.5" x14ac:dyDescent="0.25">
      <c r="A125" s="450"/>
      <c r="B125" s="281"/>
      <c r="C125" s="282"/>
      <c r="D125" s="163" t="s">
        <v>437</v>
      </c>
      <c r="E125" s="283"/>
      <c r="F125" s="28"/>
      <c r="G125" s="274"/>
      <c r="H125" s="295"/>
      <c r="I125" s="296"/>
      <c r="J125" s="296"/>
      <c r="K125" s="290"/>
      <c r="L125" s="945"/>
      <c r="M125" s="294"/>
      <c r="N125" s="297"/>
      <c r="O125" s="967"/>
      <c r="P125" s="967"/>
      <c r="Q125" s="967"/>
      <c r="R125" s="968"/>
      <c r="S125" s="967"/>
      <c r="T125" s="967" t="s">
        <v>547</v>
      </c>
      <c r="U125" s="969">
        <v>43805</v>
      </c>
      <c r="V125" s="968">
        <v>253410.1</v>
      </c>
      <c r="W125" s="969" t="s">
        <v>548</v>
      </c>
      <c r="X125" s="967"/>
      <c r="Y125" s="967"/>
      <c r="Z125" s="969"/>
      <c r="AA125" s="967"/>
      <c r="AB125" s="967"/>
    </row>
    <row r="126" spans="1:28" s="225" customFormat="1" ht="56.25" x14ac:dyDescent="0.25">
      <c r="A126" s="450"/>
      <c r="B126" s="281"/>
      <c r="C126" s="282"/>
      <c r="D126" s="163" t="s">
        <v>437</v>
      </c>
      <c r="E126" s="283"/>
      <c r="F126" s="28"/>
      <c r="G126" s="274"/>
      <c r="H126" s="295"/>
      <c r="I126" s="296"/>
      <c r="J126" s="296"/>
      <c r="K126" s="290"/>
      <c r="L126" s="945"/>
      <c r="M126" s="294"/>
      <c r="N126" s="297"/>
      <c r="O126" s="967"/>
      <c r="P126" s="967"/>
      <c r="Q126" s="967"/>
      <c r="R126" s="968"/>
      <c r="S126" s="967"/>
      <c r="T126" s="967" t="s">
        <v>549</v>
      </c>
      <c r="U126" s="969">
        <v>43830</v>
      </c>
      <c r="V126" s="968">
        <v>506583.2</v>
      </c>
      <c r="W126" s="969" t="s">
        <v>550</v>
      </c>
      <c r="X126" s="967"/>
      <c r="Y126" s="967"/>
      <c r="Z126" s="969" t="s">
        <v>551</v>
      </c>
      <c r="AA126" s="967"/>
      <c r="AB126" s="967"/>
    </row>
    <row r="127" spans="1:28" s="225" customFormat="1" x14ac:dyDescent="0.25">
      <c r="A127" s="450"/>
      <c r="B127" s="281"/>
      <c r="C127" s="282"/>
      <c r="D127" s="163" t="s">
        <v>437</v>
      </c>
      <c r="E127" s="283"/>
      <c r="F127" s="28"/>
      <c r="G127" s="274"/>
      <c r="H127" s="295"/>
      <c r="I127" s="296"/>
      <c r="J127" s="296"/>
      <c r="K127" s="290"/>
      <c r="L127" s="945"/>
      <c r="M127" s="294"/>
      <c r="N127" s="297"/>
      <c r="O127" s="967"/>
      <c r="P127" s="967"/>
      <c r="Q127" s="967"/>
      <c r="R127" s="968"/>
      <c r="S127" s="967"/>
      <c r="T127" s="967" t="s">
        <v>552</v>
      </c>
      <c r="U127" s="969">
        <v>43829</v>
      </c>
      <c r="V127" s="968">
        <v>2280.69</v>
      </c>
      <c r="W127" s="969"/>
      <c r="X127" s="967"/>
      <c r="Y127" s="967"/>
      <c r="Z127" s="969"/>
      <c r="AA127" s="967"/>
      <c r="AB127" s="967"/>
    </row>
    <row r="128" spans="1:28" s="225" customFormat="1" x14ac:dyDescent="0.25">
      <c r="A128" s="450"/>
      <c r="B128" s="281"/>
      <c r="C128" s="282"/>
      <c r="D128" s="163" t="s">
        <v>437</v>
      </c>
      <c r="E128" s="283"/>
      <c r="F128" s="28"/>
      <c r="G128" s="274"/>
      <c r="H128" s="295"/>
      <c r="I128" s="296"/>
      <c r="J128" s="296"/>
      <c r="K128" s="290"/>
      <c r="L128" s="945"/>
      <c r="M128" s="294"/>
      <c r="N128" s="297"/>
      <c r="O128" s="967"/>
      <c r="P128" s="967"/>
      <c r="Q128" s="967"/>
      <c r="R128" s="968"/>
      <c r="S128" s="967"/>
      <c r="T128" s="967" t="s">
        <v>552</v>
      </c>
      <c r="U128" s="969">
        <v>43864</v>
      </c>
      <c r="V128" s="968">
        <v>4559.25</v>
      </c>
      <c r="W128" s="969"/>
      <c r="X128" s="967"/>
      <c r="Y128" s="967"/>
      <c r="Z128" s="969"/>
      <c r="AA128" s="967"/>
      <c r="AB128" s="967"/>
    </row>
    <row r="129" spans="1:28" s="225" customFormat="1" ht="56.25" x14ac:dyDescent="0.25">
      <c r="A129" s="450"/>
      <c r="B129" s="281"/>
      <c r="C129" s="282"/>
      <c r="D129" s="163" t="s">
        <v>437</v>
      </c>
      <c r="E129" s="283"/>
      <c r="F129" s="28"/>
      <c r="G129" s="274"/>
      <c r="H129" s="295"/>
      <c r="I129" s="296"/>
      <c r="J129" s="296"/>
      <c r="K129" s="290"/>
      <c r="L129" s="945"/>
      <c r="M129" s="294"/>
      <c r="N129" s="297"/>
      <c r="O129" s="967"/>
      <c r="P129" s="967"/>
      <c r="Q129" s="967"/>
      <c r="R129" s="968"/>
      <c r="S129" s="967"/>
      <c r="T129" s="967" t="s">
        <v>863</v>
      </c>
      <c r="U129" s="969">
        <v>43921</v>
      </c>
      <c r="V129" s="968">
        <v>1571027.61</v>
      </c>
      <c r="W129" s="969" t="s">
        <v>861</v>
      </c>
      <c r="X129" s="967"/>
      <c r="Y129" s="967"/>
      <c r="Z129" s="969" t="s">
        <v>951</v>
      </c>
      <c r="AA129" s="967"/>
      <c r="AB129" s="967"/>
    </row>
    <row r="130" spans="1:28" s="225" customFormat="1" x14ac:dyDescent="0.25">
      <c r="A130" s="450"/>
      <c r="B130" s="281"/>
      <c r="C130" s="282"/>
      <c r="D130" s="163" t="s">
        <v>437</v>
      </c>
      <c r="E130" s="283"/>
      <c r="F130" s="28"/>
      <c r="G130" s="274"/>
      <c r="H130" s="295"/>
      <c r="I130" s="296"/>
      <c r="J130" s="296"/>
      <c r="K130" s="290"/>
      <c r="L130" s="945"/>
      <c r="M130" s="294"/>
      <c r="N130" s="297"/>
      <c r="O130" s="967"/>
      <c r="P130" s="967"/>
      <c r="Q130" s="967"/>
      <c r="R130" s="968"/>
      <c r="S130" s="967"/>
      <c r="T130" s="967" t="s">
        <v>552</v>
      </c>
      <c r="U130" s="969">
        <v>44025</v>
      </c>
      <c r="V130" s="968">
        <v>11154.3</v>
      </c>
      <c r="W130" s="969"/>
      <c r="X130" s="967"/>
      <c r="Y130" s="967"/>
      <c r="Z130" s="969"/>
      <c r="AA130" s="967"/>
      <c r="AB130" s="967"/>
    </row>
    <row r="131" spans="1:28" s="225" customFormat="1" ht="78.75" x14ac:dyDescent="0.25">
      <c r="A131" s="450" t="s">
        <v>553</v>
      </c>
      <c r="B131" s="281" t="s">
        <v>554</v>
      </c>
      <c r="C131" s="282">
        <v>25</v>
      </c>
      <c r="D131" s="163" t="s">
        <v>437</v>
      </c>
      <c r="E131" s="283"/>
      <c r="F131" s="28">
        <v>470000</v>
      </c>
      <c r="G131" s="274"/>
      <c r="H131" s="295"/>
      <c r="I131" s="296"/>
      <c r="J131" s="296"/>
      <c r="K131" s="290" t="s">
        <v>555</v>
      </c>
      <c r="L131" s="945" t="s">
        <v>1856</v>
      </c>
      <c r="M131" s="294" t="s">
        <v>556</v>
      </c>
      <c r="N131" s="292"/>
      <c r="O131" s="967" t="s">
        <v>557</v>
      </c>
      <c r="P131" s="967"/>
      <c r="Q131" s="967"/>
      <c r="R131" s="968">
        <v>934765.5</v>
      </c>
      <c r="S131" s="967"/>
      <c r="T131" s="967" t="s">
        <v>856</v>
      </c>
      <c r="U131" s="969">
        <v>43840</v>
      </c>
      <c r="V131" s="968">
        <v>467382.75</v>
      </c>
      <c r="W131" s="969" t="s">
        <v>558</v>
      </c>
      <c r="X131" s="967"/>
      <c r="Y131" s="967"/>
      <c r="Z131" s="969">
        <v>43839</v>
      </c>
      <c r="AA131" s="970" t="s">
        <v>876</v>
      </c>
      <c r="AB131" s="967" t="s">
        <v>465</v>
      </c>
    </row>
    <row r="132" spans="1:28" s="225" customFormat="1" x14ac:dyDescent="0.25">
      <c r="A132" s="450"/>
      <c r="B132" s="281"/>
      <c r="C132" s="282"/>
      <c r="D132" s="163" t="s">
        <v>437</v>
      </c>
      <c r="E132" s="283"/>
      <c r="F132" s="28"/>
      <c r="G132" s="274"/>
      <c r="H132" s="295"/>
      <c r="I132" s="296"/>
      <c r="J132" s="296"/>
      <c r="K132" s="290"/>
      <c r="L132" s="945"/>
      <c r="M132" s="294"/>
      <c r="N132" s="292"/>
      <c r="O132" s="967"/>
      <c r="P132" s="967"/>
      <c r="Q132" s="967"/>
      <c r="R132" s="968"/>
      <c r="S132" s="967"/>
      <c r="T132" s="967" t="s">
        <v>635</v>
      </c>
      <c r="U132" s="969">
        <v>43888</v>
      </c>
      <c r="V132" s="968">
        <v>243039.03</v>
      </c>
      <c r="W132" s="969"/>
      <c r="X132" s="967"/>
      <c r="Y132" s="967"/>
      <c r="Z132" s="969"/>
      <c r="AA132" s="967"/>
      <c r="AB132" s="967"/>
    </row>
    <row r="133" spans="1:28" s="225" customFormat="1" ht="37.5" x14ac:dyDescent="0.25">
      <c r="A133" s="450"/>
      <c r="B133" s="281"/>
      <c r="C133" s="282"/>
      <c r="D133" s="163" t="s">
        <v>437</v>
      </c>
      <c r="E133" s="283"/>
      <c r="F133" s="28"/>
      <c r="G133" s="274"/>
      <c r="H133" s="295"/>
      <c r="I133" s="296"/>
      <c r="J133" s="296"/>
      <c r="K133" s="290"/>
      <c r="L133" s="945"/>
      <c r="M133" s="294"/>
      <c r="N133" s="292"/>
      <c r="O133" s="967"/>
      <c r="P133" s="967"/>
      <c r="Q133" s="967"/>
      <c r="R133" s="968"/>
      <c r="S133" s="967"/>
      <c r="T133" s="967" t="s">
        <v>857</v>
      </c>
      <c r="U133" s="969">
        <v>43888</v>
      </c>
      <c r="V133" s="968">
        <v>224343.72</v>
      </c>
      <c r="W133" s="969" t="s">
        <v>559</v>
      </c>
      <c r="X133" s="967"/>
      <c r="Y133" s="967"/>
      <c r="Z133" s="967"/>
      <c r="AA133" s="967"/>
      <c r="AB133" s="967"/>
    </row>
    <row r="134" spans="1:28" s="225" customFormat="1" x14ac:dyDescent="0.25">
      <c r="A134" s="450"/>
      <c r="B134" s="281"/>
      <c r="C134" s="282"/>
      <c r="D134" s="163" t="s">
        <v>437</v>
      </c>
      <c r="E134" s="283"/>
      <c r="F134" s="28"/>
      <c r="G134" s="274"/>
      <c r="H134" s="295"/>
      <c r="I134" s="296"/>
      <c r="J134" s="296"/>
      <c r="K134" s="290"/>
      <c r="L134" s="945"/>
      <c r="M134" s="292"/>
      <c r="N134" s="444"/>
      <c r="O134" s="1000"/>
      <c r="P134" s="987"/>
      <c r="Q134" s="967"/>
      <c r="R134" s="968"/>
      <c r="S134" s="967"/>
      <c r="T134" s="967" t="s">
        <v>552</v>
      </c>
      <c r="U134" s="969">
        <v>43944</v>
      </c>
      <c r="V134" s="968">
        <v>6393.8</v>
      </c>
      <c r="W134" s="969"/>
      <c r="X134" s="967"/>
      <c r="Y134" s="967"/>
      <c r="Z134" s="1001"/>
      <c r="AA134" s="1000"/>
      <c r="AB134" s="987"/>
    </row>
    <row r="135" spans="1:28" s="225" customFormat="1" x14ac:dyDescent="0.25">
      <c r="A135" s="450"/>
      <c r="B135" s="281"/>
      <c r="C135" s="282"/>
      <c r="D135" s="163" t="s">
        <v>437</v>
      </c>
      <c r="E135" s="283"/>
      <c r="F135" s="28"/>
      <c r="G135" s="274"/>
      <c r="H135" s="295"/>
      <c r="I135" s="296"/>
      <c r="J135" s="296"/>
      <c r="K135" s="290"/>
      <c r="L135" s="945"/>
      <c r="M135" s="443"/>
      <c r="N135" s="444"/>
      <c r="O135" s="1000"/>
      <c r="P135" s="987"/>
      <c r="Q135" s="967"/>
      <c r="R135" s="968"/>
      <c r="S135" s="967"/>
      <c r="T135" s="967" t="s">
        <v>552</v>
      </c>
      <c r="U135" s="969">
        <v>43970</v>
      </c>
      <c r="V135" s="968">
        <v>1592.84</v>
      </c>
      <c r="W135" s="969"/>
      <c r="X135" s="967"/>
      <c r="Y135" s="967"/>
      <c r="Z135" s="1001"/>
      <c r="AA135" s="1000"/>
      <c r="AB135" s="987"/>
    </row>
    <row r="136" spans="1:28" s="225" customFormat="1" ht="141.75" x14ac:dyDescent="0.25">
      <c r="A136" s="450" t="s">
        <v>769</v>
      </c>
      <c r="B136" s="51" t="s">
        <v>956</v>
      </c>
      <c r="C136" s="298">
        <v>50</v>
      </c>
      <c r="D136" s="163" t="s">
        <v>437</v>
      </c>
      <c r="E136" s="299"/>
      <c r="F136" s="28">
        <v>404000</v>
      </c>
      <c r="G136" s="274"/>
      <c r="H136" s="295"/>
      <c r="I136" s="296"/>
      <c r="J136" s="296"/>
      <c r="K136" s="290" t="s">
        <v>964</v>
      </c>
      <c r="L136" s="945" t="s">
        <v>3124</v>
      </c>
      <c r="M136" s="72" t="s">
        <v>957</v>
      </c>
      <c r="N136" s="300"/>
      <c r="O136" s="999" t="s">
        <v>958</v>
      </c>
      <c r="P136" s="549"/>
      <c r="Q136" s="541"/>
      <c r="R136" s="960">
        <v>375829</v>
      </c>
      <c r="S136" s="541"/>
      <c r="T136" s="541" t="s">
        <v>959</v>
      </c>
      <c r="U136" s="544">
        <v>43823</v>
      </c>
      <c r="V136" s="960">
        <v>375829</v>
      </c>
      <c r="W136" s="541" t="s">
        <v>960</v>
      </c>
      <c r="X136" s="541"/>
      <c r="Y136" s="541"/>
      <c r="Z136" s="547" t="s">
        <v>961</v>
      </c>
      <c r="AA136" s="999" t="s">
        <v>2703</v>
      </c>
      <c r="AB136" s="549" t="s">
        <v>444</v>
      </c>
    </row>
    <row r="137" spans="1:28" s="225" customFormat="1" ht="37.5" x14ac:dyDescent="0.25">
      <c r="A137" s="450"/>
      <c r="B137" s="51"/>
      <c r="C137" s="298"/>
      <c r="D137" s="163" t="s">
        <v>437</v>
      </c>
      <c r="E137" s="299"/>
      <c r="F137" s="28"/>
      <c r="G137" s="274"/>
      <c r="H137" s="295"/>
      <c r="I137" s="296"/>
      <c r="J137" s="296"/>
      <c r="K137" s="290"/>
      <c r="L137" s="945"/>
      <c r="M137" s="72"/>
      <c r="N137" s="300"/>
      <c r="O137" s="999"/>
      <c r="P137" s="549"/>
      <c r="Q137" s="541"/>
      <c r="R137" s="960">
        <v>403990</v>
      </c>
      <c r="S137" s="541"/>
      <c r="T137" s="541" t="s">
        <v>962</v>
      </c>
      <c r="U137" s="544">
        <v>43928</v>
      </c>
      <c r="V137" s="960">
        <v>64025</v>
      </c>
      <c r="W137" s="541" t="s">
        <v>963</v>
      </c>
      <c r="X137" s="541"/>
      <c r="Y137" s="541"/>
      <c r="Z137" s="547"/>
      <c r="AA137" s="548"/>
      <c r="AB137" s="549"/>
    </row>
    <row r="138" spans="1:28" s="225" customFormat="1" x14ac:dyDescent="0.25">
      <c r="A138" s="450"/>
      <c r="B138" s="51"/>
      <c r="C138" s="298"/>
      <c r="D138" s="163" t="s">
        <v>437</v>
      </c>
      <c r="E138" s="299"/>
      <c r="F138" s="28"/>
      <c r="G138" s="274"/>
      <c r="H138" s="295"/>
      <c r="I138" s="296"/>
      <c r="J138" s="296"/>
      <c r="K138" s="290"/>
      <c r="L138" s="945"/>
      <c r="M138" s="72"/>
      <c r="N138" s="300"/>
      <c r="O138" s="999"/>
      <c r="P138" s="549"/>
      <c r="Q138" s="541"/>
      <c r="R138" s="960"/>
      <c r="S138" s="541"/>
      <c r="T138" s="541" t="s">
        <v>552</v>
      </c>
      <c r="U138" s="544">
        <v>43864</v>
      </c>
      <c r="V138" s="960">
        <v>3382.46</v>
      </c>
      <c r="W138" s="541"/>
      <c r="X138" s="541"/>
      <c r="Y138" s="541"/>
      <c r="Z138" s="547"/>
      <c r="AA138" s="1002"/>
      <c r="AB138" s="549"/>
    </row>
    <row r="139" spans="1:28" s="225" customFormat="1" ht="37.5" x14ac:dyDescent="0.25">
      <c r="A139" s="450"/>
      <c r="B139" s="51"/>
      <c r="C139" s="298"/>
      <c r="D139" s="163" t="s">
        <v>437</v>
      </c>
      <c r="E139" s="299"/>
      <c r="F139" s="28"/>
      <c r="G139" s="274"/>
      <c r="H139" s="295"/>
      <c r="I139" s="296"/>
      <c r="J139" s="296"/>
      <c r="K139" s="290"/>
      <c r="L139" s="945"/>
      <c r="M139" s="72"/>
      <c r="N139" s="300"/>
      <c r="O139" s="999"/>
      <c r="P139" s="549"/>
      <c r="Q139" s="541"/>
      <c r="R139" s="960"/>
      <c r="S139" s="541"/>
      <c r="T139" s="541" t="s">
        <v>1201</v>
      </c>
      <c r="U139" s="544">
        <v>43938</v>
      </c>
      <c r="V139" s="960">
        <v>67995</v>
      </c>
      <c r="W139" s="541" t="s">
        <v>1216</v>
      </c>
      <c r="X139" s="541"/>
      <c r="Y139" s="541"/>
      <c r="Z139" s="547" t="s">
        <v>1217</v>
      </c>
      <c r="AA139" s="1002"/>
      <c r="AB139" s="549"/>
    </row>
    <row r="140" spans="1:28" s="225" customFormat="1" x14ac:dyDescent="0.25">
      <c r="A140" s="450"/>
      <c r="B140" s="51"/>
      <c r="C140" s="298"/>
      <c r="D140" s="163" t="s">
        <v>437</v>
      </c>
      <c r="E140" s="299"/>
      <c r="F140" s="28"/>
      <c r="G140" s="274"/>
      <c r="H140" s="295"/>
      <c r="I140" s="296"/>
      <c r="J140" s="296"/>
      <c r="K140" s="290"/>
      <c r="L140" s="945"/>
      <c r="M140" s="72"/>
      <c r="N140" s="300"/>
      <c r="O140" s="999"/>
      <c r="P140" s="549"/>
      <c r="Q140" s="541"/>
      <c r="R140" s="960"/>
      <c r="S140" s="541"/>
      <c r="T140" s="541" t="s">
        <v>552</v>
      </c>
      <c r="U140" s="544">
        <v>43976</v>
      </c>
      <c r="V140" s="960">
        <v>454.58</v>
      </c>
      <c r="W140" s="541"/>
      <c r="X140" s="541"/>
      <c r="Y140" s="541"/>
      <c r="Z140" s="547"/>
      <c r="AA140" s="1002"/>
      <c r="AB140" s="549"/>
    </row>
    <row r="141" spans="1:28" s="225" customFormat="1" x14ac:dyDescent="0.25">
      <c r="A141" s="450"/>
      <c r="B141" s="51"/>
      <c r="C141" s="298"/>
      <c r="D141" s="163" t="s">
        <v>437</v>
      </c>
      <c r="E141" s="299"/>
      <c r="F141" s="28"/>
      <c r="G141" s="274"/>
      <c r="H141" s="295"/>
      <c r="I141" s="296"/>
      <c r="J141" s="296"/>
      <c r="K141" s="290"/>
      <c r="L141" s="945"/>
      <c r="M141" s="72"/>
      <c r="N141" s="300"/>
      <c r="O141" s="999"/>
      <c r="P141" s="549"/>
      <c r="Q141" s="541"/>
      <c r="R141" s="960"/>
      <c r="S141" s="541"/>
      <c r="T141" s="541" t="s">
        <v>552</v>
      </c>
      <c r="U141" s="544">
        <v>43991</v>
      </c>
      <c r="V141" s="960">
        <v>482.76</v>
      </c>
      <c r="W141" s="541"/>
      <c r="X141" s="541"/>
      <c r="Y141" s="541"/>
      <c r="Z141" s="547"/>
      <c r="AA141" s="1002"/>
      <c r="AB141" s="549"/>
    </row>
    <row r="142" spans="1:28" s="225" customFormat="1" ht="37.5" x14ac:dyDescent="0.25">
      <c r="A142" s="450"/>
      <c r="B142" s="51"/>
      <c r="C142" s="298"/>
      <c r="D142" s="163" t="s">
        <v>437</v>
      </c>
      <c r="E142" s="299"/>
      <c r="F142" s="28"/>
      <c r="G142" s="274"/>
      <c r="H142" s="735"/>
      <c r="I142" s="736"/>
      <c r="J142" s="736"/>
      <c r="K142" s="290"/>
      <c r="L142" s="247"/>
      <c r="M142" s="7"/>
      <c r="N142" s="300"/>
      <c r="O142" s="999"/>
      <c r="P142" s="549"/>
      <c r="Q142" s="541"/>
      <c r="R142" s="960"/>
      <c r="S142" s="541"/>
      <c r="T142" s="541" t="s">
        <v>1844</v>
      </c>
      <c r="U142" s="544">
        <v>44060</v>
      </c>
      <c r="V142" s="960">
        <v>67985</v>
      </c>
      <c r="W142" s="541" t="s">
        <v>1881</v>
      </c>
      <c r="X142" s="541"/>
      <c r="Y142" s="541"/>
      <c r="Z142" s="1003" t="s">
        <v>1942</v>
      </c>
      <c r="AA142" s="1002"/>
      <c r="AB142" s="549"/>
    </row>
    <row r="143" spans="1:28" s="225" customFormat="1" ht="37.5" x14ac:dyDescent="0.25">
      <c r="A143" s="450"/>
      <c r="B143" s="51"/>
      <c r="C143" s="298"/>
      <c r="D143" s="163" t="s">
        <v>437</v>
      </c>
      <c r="E143" s="299"/>
      <c r="F143" s="28"/>
      <c r="G143" s="274"/>
      <c r="H143" s="735"/>
      <c r="I143" s="736"/>
      <c r="J143" s="736"/>
      <c r="K143" s="290"/>
      <c r="L143" s="247"/>
      <c r="M143" s="73"/>
      <c r="N143" s="300"/>
      <c r="O143" s="999"/>
      <c r="P143" s="549"/>
      <c r="Q143" s="541"/>
      <c r="R143" s="960"/>
      <c r="S143" s="541"/>
      <c r="T143" s="541" t="s">
        <v>2287</v>
      </c>
      <c r="U143" s="544">
        <v>44159</v>
      </c>
      <c r="V143" s="960">
        <v>67995</v>
      </c>
      <c r="W143" s="541" t="s">
        <v>2288</v>
      </c>
      <c r="X143" s="541"/>
      <c r="Y143" s="541"/>
      <c r="Z143" s="1003">
        <v>44160</v>
      </c>
      <c r="AA143" s="1002"/>
      <c r="AB143" s="549"/>
    </row>
    <row r="144" spans="1:28" s="225" customFormat="1" x14ac:dyDescent="0.25">
      <c r="A144" s="450"/>
      <c r="B144" s="51"/>
      <c r="C144" s="298"/>
      <c r="D144" s="163" t="s">
        <v>437</v>
      </c>
      <c r="E144" s="299"/>
      <c r="F144" s="28"/>
      <c r="G144" s="274"/>
      <c r="H144" s="735"/>
      <c r="I144" s="736"/>
      <c r="J144" s="736"/>
      <c r="K144" s="290"/>
      <c r="L144" s="247"/>
      <c r="M144" s="73"/>
      <c r="N144" s="300"/>
      <c r="O144" s="999"/>
      <c r="P144" s="549"/>
      <c r="Q144" s="541"/>
      <c r="R144" s="960"/>
      <c r="S144" s="541"/>
      <c r="T144" s="541" t="s">
        <v>552</v>
      </c>
      <c r="U144" s="544">
        <v>44232</v>
      </c>
      <c r="V144" s="960">
        <v>482.76</v>
      </c>
      <c r="W144" s="541"/>
      <c r="X144" s="541"/>
      <c r="Y144" s="541"/>
      <c r="Z144" s="1003"/>
      <c r="AA144" s="1002"/>
      <c r="AB144" s="549"/>
    </row>
    <row r="145" spans="1:28" s="225" customFormat="1" x14ac:dyDescent="0.25">
      <c r="A145" s="450"/>
      <c r="B145" s="51"/>
      <c r="C145" s="298"/>
      <c r="D145" s="163" t="s">
        <v>437</v>
      </c>
      <c r="E145" s="299"/>
      <c r="F145" s="28"/>
      <c r="G145" s="274"/>
      <c r="H145" s="735"/>
      <c r="I145" s="736"/>
      <c r="J145" s="736"/>
      <c r="K145" s="290"/>
      <c r="L145" s="247"/>
      <c r="M145" s="73"/>
      <c r="N145" s="300"/>
      <c r="O145" s="999"/>
      <c r="P145" s="549"/>
      <c r="Q145" s="541"/>
      <c r="R145" s="960"/>
      <c r="S145" s="541"/>
      <c r="T145" s="541"/>
      <c r="U145" s="544"/>
      <c r="V145" s="960"/>
      <c r="W145" s="541"/>
      <c r="X145" s="541"/>
      <c r="Y145" s="541"/>
      <c r="Z145" s="1003"/>
      <c r="AA145" s="1002"/>
      <c r="AB145" s="549"/>
    </row>
    <row r="146" spans="1:28" s="225" customFormat="1" ht="102" customHeight="1" x14ac:dyDescent="0.25">
      <c r="A146" s="1124"/>
      <c r="B146" s="51" t="s">
        <v>956</v>
      </c>
      <c r="C146" s="665">
        <v>50</v>
      </c>
      <c r="D146" s="163" t="s">
        <v>437</v>
      </c>
      <c r="E146" s="666"/>
      <c r="F146" s="657">
        <v>663</v>
      </c>
      <c r="G146" s="274"/>
      <c r="H146" s="817" t="s">
        <v>1690</v>
      </c>
      <c r="I146" s="817">
        <v>44021</v>
      </c>
      <c r="J146" s="817">
        <v>44029</v>
      </c>
      <c r="K146" s="1058" t="s">
        <v>1689</v>
      </c>
      <c r="L146" s="97" t="s">
        <v>3125</v>
      </c>
      <c r="M146" s="73" t="s">
        <v>2174</v>
      </c>
      <c r="N146" s="300" t="s">
        <v>355</v>
      </c>
      <c r="O146" s="999" t="s">
        <v>2281</v>
      </c>
      <c r="P146" s="549"/>
      <c r="Q146" s="541"/>
      <c r="R146" s="960">
        <v>636491</v>
      </c>
      <c r="S146" s="541"/>
      <c r="T146" s="541" t="s">
        <v>2549</v>
      </c>
      <c r="U146" s="544">
        <v>44202</v>
      </c>
      <c r="V146" s="960">
        <v>481728.21</v>
      </c>
      <c r="W146" s="541" t="s">
        <v>2550</v>
      </c>
      <c r="X146" s="541"/>
      <c r="Y146" s="541"/>
      <c r="Z146" s="547"/>
      <c r="AA146" s="993" t="s">
        <v>2704</v>
      </c>
      <c r="AB146" s="549" t="s">
        <v>444</v>
      </c>
    </row>
    <row r="147" spans="1:28" s="225" customFormat="1" ht="37.5" x14ac:dyDescent="0.25">
      <c r="A147" s="450"/>
      <c r="B147" s="51"/>
      <c r="C147" s="298"/>
      <c r="D147" s="163" t="s">
        <v>437</v>
      </c>
      <c r="E147" s="299"/>
      <c r="F147" s="28"/>
      <c r="G147" s="274"/>
      <c r="H147" s="735"/>
      <c r="I147" s="736"/>
      <c r="J147" s="736"/>
      <c r="K147" s="290"/>
      <c r="L147" s="247"/>
      <c r="M147" s="73"/>
      <c r="N147" s="300"/>
      <c r="O147" s="999"/>
      <c r="P147" s="549"/>
      <c r="Q147" s="541"/>
      <c r="R147" s="960"/>
      <c r="S147" s="541"/>
      <c r="T147" s="541" t="s">
        <v>2555</v>
      </c>
      <c r="U147" s="544">
        <v>44207</v>
      </c>
      <c r="V147" s="960">
        <v>2849.5</v>
      </c>
      <c r="W147" s="541"/>
      <c r="X147" s="541"/>
      <c r="Y147" s="541"/>
      <c r="Z147" s="1003"/>
      <c r="AA147" s="1002"/>
      <c r="AB147" s="549"/>
    </row>
    <row r="148" spans="1:28" s="225" customFormat="1" ht="204.75" x14ac:dyDescent="0.25">
      <c r="A148" s="450" t="s">
        <v>770</v>
      </c>
      <c r="B148" s="114" t="s">
        <v>74</v>
      </c>
      <c r="C148" s="50">
        <v>1</v>
      </c>
      <c r="D148" s="223" t="s">
        <v>437</v>
      </c>
      <c r="E148" s="230"/>
      <c r="F148" s="230">
        <v>5000000</v>
      </c>
      <c r="G148" s="1058" t="s">
        <v>250</v>
      </c>
      <c r="H148" s="7" t="s">
        <v>898</v>
      </c>
      <c r="I148" s="840">
        <v>43887</v>
      </c>
      <c r="J148" s="840">
        <v>43903</v>
      </c>
      <c r="K148" s="1058" t="s">
        <v>1323</v>
      </c>
      <c r="L148" s="8" t="s">
        <v>3126</v>
      </c>
      <c r="M148" s="7" t="s">
        <v>2357</v>
      </c>
      <c r="N148" s="7" t="s">
        <v>811</v>
      </c>
      <c r="O148" s="553" t="s">
        <v>2457</v>
      </c>
      <c r="P148" s="555"/>
      <c r="Q148" s="555">
        <v>1470000</v>
      </c>
      <c r="R148" s="555"/>
      <c r="S148" s="555"/>
      <c r="T148" s="553" t="s">
        <v>2477</v>
      </c>
      <c r="U148" s="966">
        <v>44189</v>
      </c>
      <c r="V148" s="555">
        <v>4514811</v>
      </c>
      <c r="W148" s="553"/>
      <c r="X148" s="553"/>
      <c r="Y148" s="553"/>
      <c r="Z148" s="553"/>
      <c r="AA148" s="974" t="s">
        <v>2705</v>
      </c>
      <c r="AB148" s="553" t="s">
        <v>342</v>
      </c>
    </row>
    <row r="149" spans="1:28" s="225" customFormat="1" x14ac:dyDescent="0.25">
      <c r="A149" s="450"/>
      <c r="B149" s="114"/>
      <c r="C149" s="50"/>
      <c r="D149" s="223" t="s">
        <v>437</v>
      </c>
      <c r="E149" s="230"/>
      <c r="F149" s="230"/>
      <c r="G149" s="1058"/>
      <c r="H149" s="7"/>
      <c r="I149" s="840"/>
      <c r="J149" s="840"/>
      <c r="K149" s="1058"/>
      <c r="L149" s="8"/>
      <c r="M149" s="7"/>
      <c r="N149" s="7"/>
      <c r="O149" s="553"/>
      <c r="P149" s="555"/>
      <c r="Q149" s="555"/>
      <c r="R149" s="555"/>
      <c r="S149" s="555"/>
      <c r="T149" s="553" t="s">
        <v>773</v>
      </c>
      <c r="U149" s="966">
        <v>43865</v>
      </c>
      <c r="V149" s="555">
        <v>113287.39</v>
      </c>
      <c r="W149" s="553"/>
      <c r="X149" s="553"/>
      <c r="Y149" s="553"/>
      <c r="Z149" s="553"/>
      <c r="AA149" s="974"/>
      <c r="AB149" s="553"/>
    </row>
    <row r="150" spans="1:28" s="225" customFormat="1" x14ac:dyDescent="0.25">
      <c r="A150" s="450"/>
      <c r="B150" s="114"/>
      <c r="C150" s="50"/>
      <c r="D150" s="223" t="s">
        <v>437</v>
      </c>
      <c r="E150" s="230"/>
      <c r="F150" s="230"/>
      <c r="G150" s="1058"/>
      <c r="H150" s="7"/>
      <c r="I150" s="840"/>
      <c r="J150" s="840"/>
      <c r="K150" s="1058"/>
      <c r="L150" s="8"/>
      <c r="M150" s="7"/>
      <c r="N150" s="7"/>
      <c r="O150" s="553"/>
      <c r="P150" s="555"/>
      <c r="Q150" s="555"/>
      <c r="R150" s="555"/>
      <c r="S150" s="555"/>
      <c r="T150" s="553" t="s">
        <v>636</v>
      </c>
      <c r="U150" s="966">
        <v>44237</v>
      </c>
      <c r="V150" s="555">
        <v>-939.57</v>
      </c>
      <c r="W150" s="553"/>
      <c r="X150" s="553"/>
      <c r="Y150" s="553"/>
      <c r="Z150" s="553"/>
      <c r="AA150" s="974"/>
      <c r="AB150" s="553"/>
    </row>
    <row r="151" spans="1:28" s="225" customFormat="1" ht="87.75" customHeight="1" x14ac:dyDescent="0.25">
      <c r="A151" s="450" t="s">
        <v>771</v>
      </c>
      <c r="B151" s="114" t="s">
        <v>33</v>
      </c>
      <c r="C151" s="50">
        <v>8</v>
      </c>
      <c r="D151" s="223" t="s">
        <v>437</v>
      </c>
      <c r="E151" s="230"/>
      <c r="F151" s="230">
        <v>912000</v>
      </c>
      <c r="G151" s="1125"/>
      <c r="H151" s="12" t="s">
        <v>66</v>
      </c>
      <c r="I151" s="274"/>
      <c r="J151" s="7"/>
      <c r="K151" s="7"/>
      <c r="L151" s="241" t="s">
        <v>965</v>
      </c>
      <c r="M151" s="7"/>
      <c r="N151" s="7"/>
      <c r="O151" s="553"/>
      <c r="P151" s="555"/>
      <c r="Q151" s="555"/>
      <c r="R151" s="555"/>
      <c r="S151" s="555"/>
      <c r="T151" s="553"/>
      <c r="U151" s="553"/>
      <c r="V151" s="555"/>
      <c r="W151" s="553"/>
      <c r="X151" s="553"/>
      <c r="Y151" s="553"/>
      <c r="Z151" s="553"/>
      <c r="AA151" s="974" t="s">
        <v>965</v>
      </c>
      <c r="AB151" s="553"/>
    </row>
    <row r="152" spans="1:28" s="225" customFormat="1" ht="31.5" customHeight="1" x14ac:dyDescent="0.25">
      <c r="A152" s="450" t="s">
        <v>774</v>
      </c>
      <c r="B152" s="51" t="s">
        <v>1380</v>
      </c>
      <c r="C152" s="298">
        <v>1</v>
      </c>
      <c r="D152" s="163" t="s">
        <v>437</v>
      </c>
      <c r="E152" s="299"/>
      <c r="F152" s="28">
        <v>23000</v>
      </c>
      <c r="G152" s="274"/>
      <c r="H152" s="23"/>
      <c r="I152" s="1126"/>
      <c r="J152" s="1126"/>
      <c r="K152" s="1127"/>
      <c r="L152" s="109" t="s">
        <v>1376</v>
      </c>
      <c r="M152" s="73"/>
      <c r="N152" s="300"/>
      <c r="O152" s="1004"/>
      <c r="P152" s="549"/>
      <c r="Q152" s="541"/>
      <c r="R152" s="960"/>
      <c r="S152" s="541"/>
      <c r="T152" s="541"/>
      <c r="U152" s="544"/>
      <c r="V152" s="960"/>
      <c r="W152" s="541"/>
      <c r="X152" s="541"/>
      <c r="Y152" s="541"/>
      <c r="Z152" s="547"/>
      <c r="AA152" s="1005" t="s">
        <v>1376</v>
      </c>
      <c r="AB152" s="549"/>
    </row>
    <row r="153" spans="1:28" s="225" customFormat="1" ht="87" customHeight="1" x14ac:dyDescent="0.25">
      <c r="A153" s="450"/>
      <c r="B153" s="51" t="s">
        <v>1380</v>
      </c>
      <c r="C153" s="665">
        <v>2</v>
      </c>
      <c r="D153" s="1128"/>
      <c r="E153" s="666"/>
      <c r="F153" s="657">
        <v>94949.38</v>
      </c>
      <c r="G153" s="274"/>
      <c r="H153" s="7" t="s">
        <v>2285</v>
      </c>
      <c r="I153" s="284">
        <v>44124</v>
      </c>
      <c r="J153" s="284">
        <v>44127</v>
      </c>
      <c r="K153" s="639" t="s">
        <v>2163</v>
      </c>
      <c r="L153" s="1073" t="s">
        <v>2782</v>
      </c>
      <c r="M153" s="672"/>
      <c r="N153" s="300"/>
      <c r="O153" s="1004"/>
      <c r="P153" s="549"/>
      <c r="Q153" s="541"/>
      <c r="R153" s="960"/>
      <c r="S153" s="541"/>
      <c r="T153" s="541"/>
      <c r="U153" s="544"/>
      <c r="V153" s="960"/>
      <c r="W153" s="541"/>
      <c r="X153" s="541"/>
      <c r="Y153" s="541"/>
      <c r="Z153" s="547"/>
      <c r="AA153" s="975"/>
      <c r="AB153" s="549"/>
    </row>
    <row r="154" spans="1:28" s="225" customFormat="1" ht="109.5" customHeight="1" x14ac:dyDescent="0.25">
      <c r="A154" s="450" t="s">
        <v>2146</v>
      </c>
      <c r="B154" s="51" t="s">
        <v>2147</v>
      </c>
      <c r="C154" s="298">
        <v>1</v>
      </c>
      <c r="D154" s="163" t="s">
        <v>437</v>
      </c>
      <c r="E154" s="299"/>
      <c r="F154" s="28">
        <v>440000</v>
      </c>
      <c r="G154" s="274"/>
      <c r="H154" s="817" t="s">
        <v>2073</v>
      </c>
      <c r="I154" s="817">
        <v>44098</v>
      </c>
      <c r="J154" s="817">
        <v>44099</v>
      </c>
      <c r="K154" s="1058" t="s">
        <v>2074</v>
      </c>
      <c r="L154" s="97" t="s">
        <v>2783</v>
      </c>
      <c r="M154" s="73" t="s">
        <v>2180</v>
      </c>
      <c r="N154" s="393"/>
      <c r="O154" s="972" t="s">
        <v>2258</v>
      </c>
      <c r="P154" s="549"/>
      <c r="Q154" s="541">
        <v>480498.99</v>
      </c>
      <c r="R154" s="960"/>
      <c r="S154" s="541"/>
      <c r="T154" s="541" t="s">
        <v>2296</v>
      </c>
      <c r="U154" s="544">
        <v>44159</v>
      </c>
      <c r="V154" s="960">
        <v>292398.99</v>
      </c>
      <c r="W154" s="541" t="s">
        <v>2292</v>
      </c>
      <c r="X154" s="541"/>
      <c r="Y154" s="541"/>
      <c r="Z154" s="1003">
        <v>44140</v>
      </c>
      <c r="AA154" s="1002" t="s">
        <v>2706</v>
      </c>
      <c r="AB154" s="549" t="s">
        <v>467</v>
      </c>
    </row>
    <row r="155" spans="1:28" s="225" customFormat="1" x14ac:dyDescent="0.25">
      <c r="A155" s="450"/>
      <c r="B155" s="51"/>
      <c r="C155" s="298"/>
      <c r="D155" s="163" t="s">
        <v>437</v>
      </c>
      <c r="E155" s="299"/>
      <c r="F155" s="28"/>
      <c r="G155" s="274"/>
      <c r="H155" s="295"/>
      <c r="I155" s="296"/>
      <c r="J155" s="296"/>
      <c r="K155" s="290"/>
      <c r="L155" s="945"/>
      <c r="M155" s="73"/>
      <c r="N155" s="300"/>
      <c r="O155" s="1004"/>
      <c r="P155" s="549"/>
      <c r="Q155" s="541"/>
      <c r="R155" s="960"/>
      <c r="S155" s="541"/>
      <c r="T155" s="541" t="s">
        <v>552</v>
      </c>
      <c r="U155" s="544">
        <v>44245</v>
      </c>
      <c r="V155" s="960">
        <v>2076.0300000000002</v>
      </c>
      <c r="W155" s="541"/>
      <c r="X155" s="541"/>
      <c r="Y155" s="541"/>
      <c r="Z155" s="547"/>
      <c r="AA155" s="1002"/>
      <c r="AB155" s="549"/>
    </row>
    <row r="156" spans="1:28" s="225" customFormat="1" ht="198" customHeight="1" x14ac:dyDescent="0.25">
      <c r="A156" s="450" t="s">
        <v>2182</v>
      </c>
      <c r="B156" s="51" t="s">
        <v>2183</v>
      </c>
      <c r="C156" s="298">
        <v>31</v>
      </c>
      <c r="D156" s="163" t="s">
        <v>437</v>
      </c>
      <c r="E156" s="299"/>
      <c r="F156" s="28">
        <v>4393000</v>
      </c>
      <c r="G156" s="274"/>
      <c r="H156" s="1129" t="s">
        <v>1990</v>
      </c>
      <c r="I156" s="1130">
        <v>44062</v>
      </c>
      <c r="J156" s="408">
        <v>44085</v>
      </c>
      <c r="K156" s="63" t="s">
        <v>2025</v>
      </c>
      <c r="L156" s="1131" t="s">
        <v>2784</v>
      </c>
      <c r="M156" s="73" t="s">
        <v>2345</v>
      </c>
      <c r="N156" s="300" t="s">
        <v>462</v>
      </c>
      <c r="O156" s="1004" t="s">
        <v>2458</v>
      </c>
      <c r="P156" s="549"/>
      <c r="Q156" s="541">
        <v>1309750</v>
      </c>
      <c r="R156" s="960"/>
      <c r="S156" s="541"/>
      <c r="T156" s="541" t="s">
        <v>2465</v>
      </c>
      <c r="U156" s="544">
        <v>44182</v>
      </c>
      <c r="V156" s="960">
        <v>4023290.05</v>
      </c>
      <c r="W156" s="541" t="s">
        <v>3127</v>
      </c>
      <c r="X156" s="541"/>
      <c r="Y156" s="541"/>
      <c r="Z156" s="547"/>
      <c r="AA156" s="993" t="s">
        <v>3105</v>
      </c>
      <c r="AB156" s="549" t="s">
        <v>444</v>
      </c>
    </row>
    <row r="157" spans="1:28" s="225" customFormat="1" x14ac:dyDescent="0.25">
      <c r="A157" s="450"/>
      <c r="B157" s="51"/>
      <c r="C157" s="298"/>
      <c r="D157" s="163" t="s">
        <v>437</v>
      </c>
      <c r="E157" s="299"/>
      <c r="F157" s="28"/>
      <c r="G157" s="274"/>
      <c r="H157" s="1129"/>
      <c r="I157" s="1130"/>
      <c r="J157" s="408"/>
      <c r="K157" s="63"/>
      <c r="L157" s="1131"/>
      <c r="M157" s="73"/>
      <c r="N157" s="300"/>
      <c r="O157" s="1004"/>
      <c r="P157" s="549"/>
      <c r="Q157" s="541"/>
      <c r="R157" s="960"/>
      <c r="S157" s="541"/>
      <c r="T157" s="541" t="s">
        <v>636</v>
      </c>
      <c r="U157" s="544">
        <v>44187</v>
      </c>
      <c r="V157" s="960">
        <v>-654.87</v>
      </c>
      <c r="W157" s="541"/>
      <c r="X157" s="541"/>
      <c r="Y157" s="541"/>
      <c r="Z157" s="547"/>
      <c r="AA157" s="993"/>
      <c r="AB157" s="549"/>
    </row>
    <row r="158" spans="1:28" s="225" customFormat="1" ht="56.25" x14ac:dyDescent="0.25">
      <c r="A158" s="450"/>
      <c r="B158" s="51"/>
      <c r="C158" s="298"/>
      <c r="D158" s="163" t="s">
        <v>437</v>
      </c>
      <c r="E158" s="299"/>
      <c r="F158" s="28"/>
      <c r="G158" s="274"/>
      <c r="H158" s="1129"/>
      <c r="I158" s="1130"/>
      <c r="J158" s="408"/>
      <c r="K158" s="63"/>
      <c r="L158" s="1131"/>
      <c r="M158" s="73"/>
      <c r="N158" s="300"/>
      <c r="O158" s="1004"/>
      <c r="P158" s="549"/>
      <c r="Q158" s="541"/>
      <c r="R158" s="960"/>
      <c r="S158" s="541"/>
      <c r="T158" s="541" t="s">
        <v>2747</v>
      </c>
      <c r="U158" s="544"/>
      <c r="V158" s="960"/>
      <c r="W158" s="541"/>
      <c r="X158" s="541"/>
      <c r="Y158" s="541"/>
      <c r="Z158" s="547"/>
      <c r="AA158" s="993"/>
      <c r="AB158" s="549"/>
    </row>
    <row r="159" spans="1:28" s="225" customFormat="1" ht="56.25" x14ac:dyDescent="0.25">
      <c r="A159" s="450"/>
      <c r="B159" s="51"/>
      <c r="C159" s="298"/>
      <c r="D159" s="163" t="s">
        <v>437</v>
      </c>
      <c r="E159" s="299"/>
      <c r="F159" s="28"/>
      <c r="G159" s="274"/>
      <c r="H159" s="1129"/>
      <c r="I159" s="1130"/>
      <c r="J159" s="408"/>
      <c r="K159" s="63"/>
      <c r="L159" s="1131"/>
      <c r="M159" s="73"/>
      <c r="N159" s="300"/>
      <c r="O159" s="1004"/>
      <c r="P159" s="549"/>
      <c r="Q159" s="541"/>
      <c r="R159" s="960"/>
      <c r="S159" s="541"/>
      <c r="T159" s="541" t="s">
        <v>2752</v>
      </c>
      <c r="U159" s="544">
        <v>44287</v>
      </c>
      <c r="V159" s="960">
        <v>78220.820000000007</v>
      </c>
      <c r="W159" s="541"/>
      <c r="X159" s="541"/>
      <c r="Y159" s="541"/>
      <c r="Z159" s="547"/>
      <c r="AA159" s="993"/>
      <c r="AB159" s="549"/>
    </row>
    <row r="160" spans="1:28" s="225" customFormat="1" ht="56.25" x14ac:dyDescent="0.25">
      <c r="A160" s="450"/>
      <c r="B160" s="51"/>
      <c r="C160" s="298"/>
      <c r="D160" s="163" t="s">
        <v>437</v>
      </c>
      <c r="E160" s="299"/>
      <c r="F160" s="28"/>
      <c r="G160" s="274"/>
      <c r="H160" s="1129"/>
      <c r="I160" s="1130"/>
      <c r="J160" s="408"/>
      <c r="K160" s="63"/>
      <c r="L160" s="1131"/>
      <c r="M160" s="73"/>
      <c r="N160" s="300"/>
      <c r="O160" s="1004"/>
      <c r="P160" s="549"/>
      <c r="Q160" s="541"/>
      <c r="R160" s="960"/>
      <c r="S160" s="541"/>
      <c r="T160" s="541" t="s">
        <v>3075</v>
      </c>
      <c r="U160" s="544">
        <v>44286</v>
      </c>
      <c r="V160" s="960">
        <v>245900.25</v>
      </c>
      <c r="W160" s="541"/>
      <c r="X160" s="541"/>
      <c r="Y160" s="541"/>
      <c r="Z160" s="547"/>
      <c r="AA160" s="993"/>
      <c r="AB160" s="549"/>
    </row>
    <row r="161" spans="1:28" s="225" customFormat="1" x14ac:dyDescent="0.25">
      <c r="A161" s="450"/>
      <c r="B161" s="51"/>
      <c r="C161" s="298"/>
      <c r="D161" s="163"/>
      <c r="E161" s="299"/>
      <c r="F161" s="28"/>
      <c r="G161" s="274"/>
      <c r="H161" s="1129"/>
      <c r="I161" s="1130"/>
      <c r="J161" s="408"/>
      <c r="K161" s="63"/>
      <c r="L161" s="1131"/>
      <c r="M161" s="73"/>
      <c r="N161" s="300"/>
      <c r="O161" s="1004"/>
      <c r="P161" s="549"/>
      <c r="Q161" s="541"/>
      <c r="R161" s="960"/>
      <c r="S161" s="541"/>
      <c r="T161" s="541" t="s">
        <v>636</v>
      </c>
      <c r="U161" s="544">
        <v>44292</v>
      </c>
      <c r="V161" s="960">
        <v>-1223.22</v>
      </c>
      <c r="W161" s="541"/>
      <c r="X161" s="541"/>
      <c r="Y161" s="541"/>
      <c r="Z161" s="547"/>
      <c r="AA161" s="993"/>
      <c r="AB161" s="549"/>
    </row>
    <row r="162" spans="1:28" s="225" customFormat="1" x14ac:dyDescent="0.25">
      <c r="A162" s="450"/>
      <c r="B162" s="51"/>
      <c r="C162" s="298"/>
      <c r="D162" s="163" t="s">
        <v>437</v>
      </c>
      <c r="E162" s="299"/>
      <c r="F162" s="28"/>
      <c r="G162" s="274"/>
      <c r="H162" s="1129"/>
      <c r="I162" s="1130"/>
      <c r="J162" s="408"/>
      <c r="K162" s="63"/>
      <c r="L162" s="1131"/>
      <c r="M162" s="73"/>
      <c r="N162" s="300"/>
      <c r="O162" s="1004"/>
      <c r="P162" s="549"/>
      <c r="Q162" s="541"/>
      <c r="R162" s="960"/>
      <c r="S162" s="541"/>
      <c r="T162" s="541"/>
      <c r="U162" s="544"/>
      <c r="V162" s="960"/>
      <c r="W162" s="541"/>
      <c r="X162" s="541"/>
      <c r="Y162" s="541"/>
      <c r="Z162" s="547"/>
      <c r="AA162" s="993"/>
      <c r="AB162" s="549"/>
    </row>
    <row r="163" spans="1:28" s="225" customFormat="1" ht="173.25" customHeight="1" x14ac:dyDescent="0.25">
      <c r="A163" s="450" t="s">
        <v>2184</v>
      </c>
      <c r="B163" s="51" t="s">
        <v>2185</v>
      </c>
      <c r="C163" s="298">
        <v>5</v>
      </c>
      <c r="D163" s="163" t="s">
        <v>437</v>
      </c>
      <c r="E163" s="299"/>
      <c r="F163" s="28">
        <v>354126</v>
      </c>
      <c r="G163" s="274"/>
      <c r="H163" s="7" t="s">
        <v>1993</v>
      </c>
      <c r="I163" s="674">
        <v>44062</v>
      </c>
      <c r="J163" s="674">
        <v>44085</v>
      </c>
      <c r="K163" s="1058" t="s">
        <v>2196</v>
      </c>
      <c r="L163" s="1131" t="s">
        <v>3128</v>
      </c>
      <c r="M163" s="73" t="s">
        <v>2785</v>
      </c>
      <c r="N163" s="300" t="s">
        <v>484</v>
      </c>
      <c r="O163" s="1004" t="s">
        <v>2591</v>
      </c>
      <c r="P163" s="549"/>
      <c r="Q163" s="541"/>
      <c r="R163" s="960">
        <v>351938.5</v>
      </c>
      <c r="S163" s="541"/>
      <c r="T163" s="541"/>
      <c r="U163" s="544"/>
      <c r="V163" s="960"/>
      <c r="W163" s="541"/>
      <c r="X163" s="541"/>
      <c r="Y163" s="541"/>
      <c r="Z163" s="547"/>
      <c r="AA163" s="993" t="s">
        <v>2700</v>
      </c>
      <c r="AB163" s="549" t="s">
        <v>2017</v>
      </c>
    </row>
    <row r="164" spans="1:28" s="225" customFormat="1" ht="173.25" customHeight="1" x14ac:dyDescent="0.25">
      <c r="A164" s="450" t="s">
        <v>2186</v>
      </c>
      <c r="B164" s="51" t="s">
        <v>105</v>
      </c>
      <c r="C164" s="298">
        <v>5</v>
      </c>
      <c r="D164" s="163" t="s">
        <v>437</v>
      </c>
      <c r="E164" s="299"/>
      <c r="F164" s="28">
        <v>489793</v>
      </c>
      <c r="G164" s="274"/>
      <c r="H164" s="23" t="s">
        <v>1994</v>
      </c>
      <c r="I164" s="841">
        <v>44062</v>
      </c>
      <c r="J164" s="841">
        <v>44085</v>
      </c>
      <c r="K164" s="1058" t="s">
        <v>2197</v>
      </c>
      <c r="L164" s="1131" t="s">
        <v>3129</v>
      </c>
      <c r="M164" s="73" t="s">
        <v>2412</v>
      </c>
      <c r="N164" s="300"/>
      <c r="O164" s="1004" t="s">
        <v>2575</v>
      </c>
      <c r="P164" s="549"/>
      <c r="Q164" s="541">
        <v>79540</v>
      </c>
      <c r="R164" s="960"/>
      <c r="S164" s="541"/>
      <c r="T164" s="541"/>
      <c r="U164" s="544"/>
      <c r="V164" s="960"/>
      <c r="W164" s="541"/>
      <c r="X164" s="541"/>
      <c r="Y164" s="541"/>
      <c r="Z164" s="547"/>
      <c r="AA164" s="993" t="s">
        <v>2707</v>
      </c>
      <c r="AB164" s="549" t="s">
        <v>444</v>
      </c>
    </row>
    <row r="165" spans="1:28" s="225" customFormat="1" ht="78.75" x14ac:dyDescent="0.25">
      <c r="A165" s="450" t="s">
        <v>2187</v>
      </c>
      <c r="B165" s="51" t="s">
        <v>1977</v>
      </c>
      <c r="C165" s="298">
        <v>5</v>
      </c>
      <c r="D165" s="163" t="s">
        <v>437</v>
      </c>
      <c r="E165" s="299"/>
      <c r="F165" s="28">
        <v>9967</v>
      </c>
      <c r="G165" s="274"/>
      <c r="H165" s="23" t="s">
        <v>1980</v>
      </c>
      <c r="I165" s="841">
        <v>44046</v>
      </c>
      <c r="J165" s="841">
        <v>44056</v>
      </c>
      <c r="K165" s="944" t="s">
        <v>1978</v>
      </c>
      <c r="L165" s="24" t="s">
        <v>3130</v>
      </c>
      <c r="M165" s="23" t="s">
        <v>2208</v>
      </c>
      <c r="N165" s="300"/>
      <c r="O165" s="1004" t="s">
        <v>2286</v>
      </c>
      <c r="P165" s="549"/>
      <c r="Q165" s="541"/>
      <c r="R165" s="960">
        <v>5672.7</v>
      </c>
      <c r="S165" s="541"/>
      <c r="T165" s="541"/>
      <c r="U165" s="544"/>
      <c r="V165" s="960"/>
      <c r="W165" s="541"/>
      <c r="X165" s="541"/>
      <c r="Y165" s="541"/>
      <c r="Z165" s="547"/>
      <c r="AA165" s="993" t="s">
        <v>2708</v>
      </c>
      <c r="AB165" s="549" t="s">
        <v>1773</v>
      </c>
    </row>
    <row r="166" spans="1:28" s="225" customFormat="1" ht="141.75" x14ac:dyDescent="0.25">
      <c r="A166" s="450" t="s">
        <v>2188</v>
      </c>
      <c r="B166" s="51" t="s">
        <v>106</v>
      </c>
      <c r="C166" s="298">
        <v>15</v>
      </c>
      <c r="D166" s="163" t="s">
        <v>437</v>
      </c>
      <c r="E166" s="299"/>
      <c r="F166" s="28">
        <v>1593000</v>
      </c>
      <c r="G166" s="274"/>
      <c r="H166" s="157" t="s">
        <v>2024</v>
      </c>
      <c r="I166" s="840">
        <v>44095</v>
      </c>
      <c r="J166" s="840">
        <v>44113</v>
      </c>
      <c r="K166" s="40" t="s">
        <v>2067</v>
      </c>
      <c r="L166" s="1132" t="s">
        <v>3131</v>
      </c>
      <c r="M166" s="73" t="s">
        <v>2413</v>
      </c>
      <c r="N166" s="300"/>
      <c r="O166" s="1004" t="s">
        <v>2486</v>
      </c>
      <c r="P166" s="549"/>
      <c r="Q166" s="541">
        <v>308916</v>
      </c>
      <c r="R166" s="960"/>
      <c r="S166" s="541"/>
      <c r="T166" s="541" t="s">
        <v>2487</v>
      </c>
      <c r="U166" s="544">
        <v>44193</v>
      </c>
      <c r="V166" s="960">
        <v>948773.71</v>
      </c>
      <c r="W166" s="541"/>
      <c r="X166" s="541"/>
      <c r="Y166" s="541"/>
      <c r="Z166" s="547"/>
      <c r="AA166" s="993" t="s">
        <v>2709</v>
      </c>
      <c r="AB166" s="549" t="s">
        <v>413</v>
      </c>
    </row>
    <row r="167" spans="1:28" s="225" customFormat="1" x14ac:dyDescent="0.25">
      <c r="A167" s="450"/>
      <c r="B167" s="51"/>
      <c r="C167" s="298"/>
      <c r="D167" s="163" t="s">
        <v>437</v>
      </c>
      <c r="E167" s="299"/>
      <c r="F167" s="28"/>
      <c r="G167" s="274"/>
      <c r="H167" s="157"/>
      <c r="I167" s="307"/>
      <c r="J167" s="307"/>
      <c r="K167" s="40"/>
      <c r="L167" s="1132"/>
      <c r="M167" s="73"/>
      <c r="N167" s="300"/>
      <c r="O167" s="1004"/>
      <c r="P167" s="549"/>
      <c r="Q167" s="541"/>
      <c r="R167" s="960"/>
      <c r="S167" s="541"/>
      <c r="T167" s="541" t="s">
        <v>782</v>
      </c>
      <c r="U167" s="544">
        <v>44231</v>
      </c>
      <c r="V167" s="960">
        <v>29901.4</v>
      </c>
      <c r="W167" s="541"/>
      <c r="X167" s="541"/>
      <c r="Y167" s="541"/>
      <c r="Z167" s="547"/>
      <c r="AA167" s="993"/>
      <c r="AB167" s="549"/>
    </row>
    <row r="168" spans="1:28" s="225" customFormat="1" x14ac:dyDescent="0.25">
      <c r="A168" s="450"/>
      <c r="B168" s="51"/>
      <c r="C168" s="298"/>
      <c r="D168" s="163" t="s">
        <v>437</v>
      </c>
      <c r="E168" s="299"/>
      <c r="F168" s="28"/>
      <c r="G168" s="274"/>
      <c r="H168" s="157"/>
      <c r="I168" s="307"/>
      <c r="J168" s="307"/>
      <c r="K168" s="40"/>
      <c r="L168" s="1132"/>
      <c r="M168" s="73"/>
      <c r="N168" s="300"/>
      <c r="O168" s="1004"/>
      <c r="P168" s="549"/>
      <c r="Q168" s="541"/>
      <c r="R168" s="960"/>
      <c r="S168" s="541"/>
      <c r="T168" s="541" t="s">
        <v>636</v>
      </c>
      <c r="U168" s="544">
        <v>44237</v>
      </c>
      <c r="V168" s="960">
        <v>-247.99</v>
      </c>
      <c r="W168" s="541"/>
      <c r="X168" s="541"/>
      <c r="Y168" s="541"/>
      <c r="Z168" s="547"/>
      <c r="AA168" s="993"/>
      <c r="AB168" s="549"/>
    </row>
    <row r="169" spans="1:28" s="225" customFormat="1" ht="142.5" customHeight="1" x14ac:dyDescent="0.25">
      <c r="A169" s="450" t="s">
        <v>2189</v>
      </c>
      <c r="B169" s="51" t="s">
        <v>2190</v>
      </c>
      <c r="C169" s="298">
        <v>1</v>
      </c>
      <c r="D169" s="163" t="s">
        <v>437</v>
      </c>
      <c r="E169" s="299"/>
      <c r="F169" s="28">
        <v>105047</v>
      </c>
      <c r="G169" s="274"/>
      <c r="H169" s="7" t="s">
        <v>2001</v>
      </c>
      <c r="I169" s="284">
        <v>44062</v>
      </c>
      <c r="J169" s="284">
        <v>44085</v>
      </c>
      <c r="K169" s="639" t="s">
        <v>2019</v>
      </c>
      <c r="L169" s="8" t="s">
        <v>2786</v>
      </c>
      <c r="M169" s="73"/>
      <c r="N169" s="300"/>
      <c r="O169" s="1004"/>
      <c r="P169" s="549"/>
      <c r="Q169" s="541"/>
      <c r="R169" s="960"/>
      <c r="S169" s="541"/>
      <c r="T169" s="541"/>
      <c r="U169" s="544"/>
      <c r="V169" s="960"/>
      <c r="W169" s="541"/>
      <c r="X169" s="541"/>
      <c r="Y169" s="541"/>
      <c r="Z169" s="547"/>
      <c r="AA169" s="1002"/>
      <c r="AB169" s="549"/>
    </row>
    <row r="170" spans="1:28" s="225" customFormat="1" ht="142.5" customHeight="1" x14ac:dyDescent="0.25">
      <c r="A170" s="450"/>
      <c r="B170" s="51" t="s">
        <v>2451</v>
      </c>
      <c r="C170" s="298">
        <v>1</v>
      </c>
      <c r="D170" s="163" t="s">
        <v>437</v>
      </c>
      <c r="E170" s="299"/>
      <c r="F170" s="28">
        <v>105047.36</v>
      </c>
      <c r="G170" s="274"/>
      <c r="H170" s="7" t="s">
        <v>2452</v>
      </c>
      <c r="I170" s="284">
        <v>44174</v>
      </c>
      <c r="J170" s="284">
        <v>44175</v>
      </c>
      <c r="K170" s="285" t="s">
        <v>2450</v>
      </c>
      <c r="L170" s="201" t="s">
        <v>2856</v>
      </c>
      <c r="M170" s="73" t="s">
        <v>2855</v>
      </c>
      <c r="N170" s="300" t="s">
        <v>811</v>
      </c>
      <c r="O170" s="1004"/>
      <c r="P170" s="549"/>
      <c r="Q170" s="541"/>
      <c r="R170" s="960"/>
      <c r="S170" s="541"/>
      <c r="T170" s="541"/>
      <c r="U170" s="544"/>
      <c r="V170" s="960"/>
      <c r="W170" s="541"/>
      <c r="X170" s="541"/>
      <c r="Y170" s="541"/>
      <c r="Z170" s="547"/>
      <c r="AA170" s="1002"/>
      <c r="AB170" s="549"/>
    </row>
    <row r="171" spans="1:28" s="225" customFormat="1" ht="138" customHeight="1" x14ac:dyDescent="0.25">
      <c r="A171" s="450" t="s">
        <v>2191</v>
      </c>
      <c r="B171" s="51" t="s">
        <v>2192</v>
      </c>
      <c r="C171" s="298">
        <v>1</v>
      </c>
      <c r="D171" s="163" t="s">
        <v>437</v>
      </c>
      <c r="E171" s="299"/>
      <c r="F171" s="28">
        <v>1400000</v>
      </c>
      <c r="G171" s="274"/>
      <c r="H171" s="7" t="s">
        <v>2037</v>
      </c>
      <c r="I171" s="284">
        <v>44095</v>
      </c>
      <c r="J171" s="284">
        <v>44113</v>
      </c>
      <c r="K171" s="1133" t="s">
        <v>2065</v>
      </c>
      <c r="L171" s="201" t="s">
        <v>2787</v>
      </c>
      <c r="M171" s="73"/>
      <c r="N171" s="300"/>
      <c r="O171" s="1004"/>
      <c r="P171" s="549"/>
      <c r="Q171" s="541"/>
      <c r="R171" s="960"/>
      <c r="S171" s="541"/>
      <c r="T171" s="541"/>
      <c r="U171" s="544"/>
      <c r="V171" s="960"/>
      <c r="W171" s="541"/>
      <c r="X171" s="541"/>
      <c r="Y171" s="541"/>
      <c r="Z171" s="547"/>
      <c r="AA171" s="1002"/>
      <c r="AB171" s="549"/>
    </row>
    <row r="172" spans="1:28" s="225" customFormat="1" ht="138" customHeight="1" x14ac:dyDescent="0.25">
      <c r="A172" s="450"/>
      <c r="B172" s="51" t="s">
        <v>2444</v>
      </c>
      <c r="C172" s="298">
        <v>1</v>
      </c>
      <c r="D172" s="163" t="s">
        <v>437</v>
      </c>
      <c r="E172" s="299"/>
      <c r="F172" s="28">
        <v>402225.45</v>
      </c>
      <c r="G172" s="274"/>
      <c r="H172" s="7" t="s">
        <v>2446</v>
      </c>
      <c r="I172" s="284">
        <v>44174</v>
      </c>
      <c r="J172" s="284">
        <v>44175</v>
      </c>
      <c r="K172" s="40" t="s">
        <v>2445</v>
      </c>
      <c r="L172" s="201" t="s">
        <v>2788</v>
      </c>
      <c r="M172" s="73" t="s">
        <v>2685</v>
      </c>
      <c r="N172" s="300" t="s">
        <v>440</v>
      </c>
      <c r="O172" s="1004" t="s">
        <v>3254</v>
      </c>
      <c r="P172" s="549"/>
      <c r="Q172" s="541"/>
      <c r="R172" s="960">
        <v>83546</v>
      </c>
      <c r="S172" s="541"/>
      <c r="T172" s="541"/>
      <c r="U172" s="544"/>
      <c r="V172" s="960"/>
      <c r="W172" s="541"/>
      <c r="X172" s="541"/>
      <c r="Y172" s="541"/>
      <c r="Z172" s="547"/>
      <c r="AA172" s="993" t="s">
        <v>3255</v>
      </c>
      <c r="AB172" s="549" t="s">
        <v>413</v>
      </c>
    </row>
    <row r="173" spans="1:28" s="225" customFormat="1" ht="155.25" customHeight="1" x14ac:dyDescent="0.25">
      <c r="A173" s="450" t="s">
        <v>2193</v>
      </c>
      <c r="B173" s="51" t="s">
        <v>2194</v>
      </c>
      <c r="C173" s="298">
        <v>1</v>
      </c>
      <c r="D173" s="163" t="s">
        <v>437</v>
      </c>
      <c r="E173" s="299"/>
      <c r="F173" s="28">
        <v>26565</v>
      </c>
      <c r="G173" s="274"/>
      <c r="H173" s="7" t="s">
        <v>2000</v>
      </c>
      <c r="I173" s="284">
        <v>44062</v>
      </c>
      <c r="J173" s="284">
        <v>44085</v>
      </c>
      <c r="K173" s="29" t="s">
        <v>2020</v>
      </c>
      <c r="L173" s="8" t="s">
        <v>3132</v>
      </c>
      <c r="M173" s="73" t="s">
        <v>2470</v>
      </c>
      <c r="N173" s="300" t="s">
        <v>333</v>
      </c>
      <c r="O173" s="1004" t="s">
        <v>2614</v>
      </c>
      <c r="P173" s="549"/>
      <c r="Q173" s="541"/>
      <c r="R173" s="960">
        <v>16418.43</v>
      </c>
      <c r="S173" s="541"/>
      <c r="T173" s="541"/>
      <c r="U173" s="544"/>
      <c r="V173" s="960"/>
      <c r="W173" s="541"/>
      <c r="X173" s="541"/>
      <c r="Y173" s="541"/>
      <c r="Z173" s="547"/>
      <c r="AA173" s="993" t="s">
        <v>2710</v>
      </c>
      <c r="AB173" s="549" t="s">
        <v>380</v>
      </c>
    </row>
    <row r="174" spans="1:28" s="225" customFormat="1" ht="240.75" customHeight="1" x14ac:dyDescent="0.25">
      <c r="A174" s="1281" t="s">
        <v>2195</v>
      </c>
      <c r="B174" s="51" t="s">
        <v>107</v>
      </c>
      <c r="C174" s="298">
        <v>1</v>
      </c>
      <c r="D174" s="163" t="s">
        <v>437</v>
      </c>
      <c r="E174" s="299"/>
      <c r="F174" s="28">
        <v>38000</v>
      </c>
      <c r="G174" s="274"/>
      <c r="H174" s="7" t="s">
        <v>1966</v>
      </c>
      <c r="I174" s="674">
        <v>44062</v>
      </c>
      <c r="J174" s="674">
        <v>44078</v>
      </c>
      <c r="K174" s="1280" t="s">
        <v>2789</v>
      </c>
      <c r="L174" s="8" t="s">
        <v>3078</v>
      </c>
      <c r="M174" s="73" t="s">
        <v>3077</v>
      </c>
      <c r="N174" s="300"/>
      <c r="O174" s="1004"/>
      <c r="P174" s="549"/>
      <c r="Q174" s="541"/>
      <c r="R174" s="960"/>
      <c r="S174" s="541"/>
      <c r="T174" s="541"/>
      <c r="U174" s="544"/>
      <c r="V174" s="960"/>
      <c r="W174" s="541"/>
      <c r="X174" s="541"/>
      <c r="Y174" s="541"/>
      <c r="Z174" s="547"/>
      <c r="AA174" s="1002"/>
      <c r="AB174" s="549"/>
    </row>
    <row r="175" spans="1:28" s="225" customFormat="1" ht="127.5" customHeight="1" x14ac:dyDescent="0.25">
      <c r="A175" s="450" t="s">
        <v>2202</v>
      </c>
      <c r="B175" s="1134" t="s">
        <v>2203</v>
      </c>
      <c r="C175" s="298">
        <v>1</v>
      </c>
      <c r="D175" s="163" t="s">
        <v>437</v>
      </c>
      <c r="E175" s="1135"/>
      <c r="F175" s="1136">
        <v>7641.44</v>
      </c>
      <c r="G175" s="1137"/>
      <c r="H175" s="23" t="s">
        <v>2039</v>
      </c>
      <c r="I175" s="439">
        <v>44095</v>
      </c>
      <c r="J175" s="439">
        <v>44113</v>
      </c>
      <c r="K175" s="815" t="s">
        <v>2066</v>
      </c>
      <c r="L175" s="819" t="s">
        <v>2790</v>
      </c>
      <c r="M175" s="73"/>
      <c r="N175" s="300"/>
      <c r="O175" s="1004"/>
      <c r="P175" s="549"/>
      <c r="Q175" s="541"/>
      <c r="R175" s="960"/>
      <c r="S175" s="541"/>
      <c r="T175" s="541"/>
      <c r="U175" s="544"/>
      <c r="V175" s="960"/>
      <c r="W175" s="541"/>
      <c r="X175" s="541"/>
      <c r="Y175" s="541"/>
      <c r="Z175" s="547"/>
      <c r="AA175" s="1002"/>
      <c r="AB175" s="549"/>
    </row>
    <row r="176" spans="1:28" s="225" customFormat="1" ht="194.25" customHeight="1" x14ac:dyDescent="0.25">
      <c r="A176" s="450"/>
      <c r="B176" s="215"/>
      <c r="C176" s="298">
        <v>1</v>
      </c>
      <c r="D176" s="163" t="s">
        <v>437</v>
      </c>
      <c r="E176" s="1135"/>
      <c r="F176" s="1136">
        <v>82980</v>
      </c>
      <c r="G176" s="1137"/>
      <c r="H176" s="23" t="s">
        <v>2327</v>
      </c>
      <c r="I176" s="439">
        <v>44158</v>
      </c>
      <c r="J176" s="439">
        <v>44162</v>
      </c>
      <c r="K176" s="285" t="s">
        <v>2791</v>
      </c>
      <c r="L176" s="819" t="s">
        <v>3083</v>
      </c>
      <c r="M176" s="73"/>
      <c r="N176" s="300" t="s">
        <v>334</v>
      </c>
      <c r="O176" s="1004"/>
      <c r="P176" s="549"/>
      <c r="Q176" s="541"/>
      <c r="R176" s="960"/>
      <c r="S176" s="541"/>
      <c r="T176" s="541"/>
      <c r="U176" s="544"/>
      <c r="V176" s="960"/>
      <c r="W176" s="541"/>
      <c r="X176" s="541"/>
      <c r="Y176" s="541"/>
      <c r="Z176" s="547"/>
      <c r="AA176" s="1002"/>
      <c r="AB176" s="549"/>
    </row>
    <row r="177" spans="1:28" s="225" customFormat="1" ht="291" customHeight="1" x14ac:dyDescent="0.25">
      <c r="A177" s="450" t="s">
        <v>2210</v>
      </c>
      <c r="B177" s="51" t="s">
        <v>2209</v>
      </c>
      <c r="C177" s="298">
        <v>1</v>
      </c>
      <c r="D177" s="163" t="s">
        <v>437</v>
      </c>
      <c r="E177" s="299"/>
      <c r="F177" s="1138">
        <v>258460.9</v>
      </c>
      <c r="G177" s="274"/>
      <c r="H177" s="7" t="s">
        <v>1958</v>
      </c>
      <c r="I177" s="674">
        <v>44062</v>
      </c>
      <c r="J177" s="674">
        <v>44490</v>
      </c>
      <c r="K177" s="1280" t="s">
        <v>2792</v>
      </c>
      <c r="L177" s="24" t="s">
        <v>3085</v>
      </c>
      <c r="M177" s="73" t="s">
        <v>3084</v>
      </c>
      <c r="N177" s="300" t="s">
        <v>384</v>
      </c>
      <c r="O177" s="1004"/>
      <c r="P177" s="549"/>
      <c r="Q177" s="541"/>
      <c r="R177" s="960"/>
      <c r="S177" s="541"/>
      <c r="T177" s="541"/>
      <c r="U177" s="544"/>
      <c r="V177" s="960"/>
      <c r="W177" s="541"/>
      <c r="X177" s="541"/>
      <c r="Y177" s="541"/>
      <c r="Z177" s="547"/>
      <c r="AA177" s="1002"/>
      <c r="AB177" s="549"/>
    </row>
    <row r="178" spans="1:28" s="225" customFormat="1" ht="235.5" customHeight="1" x14ac:dyDescent="0.25">
      <c r="A178" s="450" t="s">
        <v>2211</v>
      </c>
      <c r="B178" s="51" t="s">
        <v>2027</v>
      </c>
      <c r="C178" s="298">
        <v>1</v>
      </c>
      <c r="D178" s="163" t="s">
        <v>437</v>
      </c>
      <c r="E178" s="1139"/>
      <c r="F178" s="1136">
        <v>92279.76</v>
      </c>
      <c r="G178" s="1137"/>
      <c r="H178" s="23" t="s">
        <v>2028</v>
      </c>
      <c r="I178" s="439">
        <v>44092</v>
      </c>
      <c r="J178" s="439">
        <v>44113</v>
      </c>
      <c r="K178" s="285" t="s">
        <v>2793</v>
      </c>
      <c r="L178" s="819" t="s">
        <v>2860</v>
      </c>
      <c r="M178" s="73" t="s">
        <v>2859</v>
      </c>
      <c r="N178" s="300" t="s">
        <v>811</v>
      </c>
      <c r="O178" s="1004"/>
      <c r="P178" s="549"/>
      <c r="Q178" s="541"/>
      <c r="R178" s="960"/>
      <c r="S178" s="541"/>
      <c r="T178" s="541"/>
      <c r="U178" s="544"/>
      <c r="V178" s="960"/>
      <c r="W178" s="541"/>
      <c r="X178" s="541"/>
      <c r="Y178" s="541"/>
      <c r="Z178" s="547"/>
      <c r="AA178" s="1002"/>
      <c r="AB178" s="549"/>
    </row>
    <row r="179" spans="1:28" s="225" customFormat="1" ht="182.25" customHeight="1" x14ac:dyDescent="0.25">
      <c r="A179" s="450" t="s">
        <v>2212</v>
      </c>
      <c r="B179" s="1140" t="s">
        <v>1997</v>
      </c>
      <c r="C179" s="1141">
        <v>2</v>
      </c>
      <c r="D179" s="163" t="s">
        <v>437</v>
      </c>
      <c r="E179" s="299"/>
      <c r="F179" s="52">
        <v>457436</v>
      </c>
      <c r="G179" s="1142"/>
      <c r="H179" s="203" t="s">
        <v>1999</v>
      </c>
      <c r="I179" s="439">
        <v>44062</v>
      </c>
      <c r="J179" s="1143">
        <v>44085</v>
      </c>
      <c r="K179" s="29" t="s">
        <v>2022</v>
      </c>
      <c r="L179" s="1144" t="s">
        <v>2794</v>
      </c>
      <c r="M179" s="73" t="s">
        <v>2795</v>
      </c>
      <c r="N179" s="300" t="s">
        <v>815</v>
      </c>
      <c r="O179" s="1004" t="s">
        <v>2502</v>
      </c>
      <c r="P179" s="549"/>
      <c r="Q179" s="541"/>
      <c r="R179" s="960">
        <v>440000</v>
      </c>
      <c r="S179" s="541"/>
      <c r="T179" s="541" t="s">
        <v>2514</v>
      </c>
      <c r="U179" s="544">
        <v>44193</v>
      </c>
      <c r="V179" s="960">
        <v>357427.35</v>
      </c>
      <c r="W179" s="541" t="s">
        <v>2689</v>
      </c>
      <c r="X179" s="541"/>
      <c r="Y179" s="541"/>
      <c r="Z179" s="547"/>
      <c r="AA179" s="993" t="s">
        <v>2711</v>
      </c>
      <c r="AB179" s="549" t="s">
        <v>386</v>
      </c>
    </row>
    <row r="180" spans="1:28" s="225" customFormat="1" ht="162.75" customHeight="1" x14ac:dyDescent="0.25">
      <c r="A180" s="1145"/>
      <c r="B180" s="1146" t="s">
        <v>1998</v>
      </c>
      <c r="C180" s="1147">
        <v>1</v>
      </c>
      <c r="D180" s="163" t="s">
        <v>437</v>
      </c>
      <c r="E180" s="299"/>
      <c r="F180" s="1148">
        <v>29638.42</v>
      </c>
      <c r="G180" s="1137"/>
      <c r="H180" s="160" t="s">
        <v>1999</v>
      </c>
      <c r="I180" s="439">
        <v>44062</v>
      </c>
      <c r="J180" s="1143">
        <v>44085</v>
      </c>
      <c r="K180" s="29" t="s">
        <v>2023</v>
      </c>
      <c r="L180" s="1144" t="s">
        <v>2796</v>
      </c>
      <c r="M180" s="73" t="s">
        <v>2797</v>
      </c>
      <c r="N180" s="300" t="s">
        <v>815</v>
      </c>
      <c r="O180" s="1004" t="s">
        <v>2503</v>
      </c>
      <c r="P180" s="549"/>
      <c r="Q180" s="541"/>
      <c r="R180" s="960">
        <v>29400</v>
      </c>
      <c r="S180" s="541"/>
      <c r="T180" s="541" t="s">
        <v>2513</v>
      </c>
      <c r="U180" s="544">
        <v>44193</v>
      </c>
      <c r="V180" s="960">
        <v>23882.65</v>
      </c>
      <c r="W180" s="541" t="s">
        <v>2690</v>
      </c>
      <c r="X180" s="541"/>
      <c r="Y180" s="541"/>
      <c r="Z180" s="547"/>
      <c r="AA180" s="993" t="s">
        <v>2712</v>
      </c>
      <c r="AB180" s="549" t="s">
        <v>386</v>
      </c>
    </row>
    <row r="181" spans="1:28" s="225" customFormat="1" ht="132.75" customHeight="1" x14ac:dyDescent="0.25">
      <c r="A181" s="1145" t="s">
        <v>2213</v>
      </c>
      <c r="B181" s="1149" t="s">
        <v>2198</v>
      </c>
      <c r="C181" s="1150">
        <v>2</v>
      </c>
      <c r="D181" s="163" t="s">
        <v>437</v>
      </c>
      <c r="E181" s="1139"/>
      <c r="F181" s="1151">
        <v>787250</v>
      </c>
      <c r="G181" s="1137"/>
      <c r="H181" s="23" t="s">
        <v>1995</v>
      </c>
      <c r="I181" s="439">
        <v>44062</v>
      </c>
      <c r="J181" s="439">
        <v>44085</v>
      </c>
      <c r="K181" s="486" t="s">
        <v>2021</v>
      </c>
      <c r="L181" s="24" t="s">
        <v>2798</v>
      </c>
      <c r="M181" s="73"/>
      <c r="N181" s="300"/>
      <c r="O181" s="1004"/>
      <c r="P181" s="549"/>
      <c r="Q181" s="541"/>
      <c r="R181" s="960"/>
      <c r="S181" s="541"/>
      <c r="T181" s="541"/>
      <c r="U181" s="544"/>
      <c r="V181" s="960"/>
      <c r="W181" s="541"/>
      <c r="X181" s="541"/>
      <c r="Y181" s="541"/>
      <c r="Z181" s="547"/>
      <c r="AA181" s="1002"/>
      <c r="AB181" s="549"/>
    </row>
    <row r="182" spans="1:28" s="225" customFormat="1" ht="132.75" customHeight="1" x14ac:dyDescent="0.25">
      <c r="A182" s="1152"/>
      <c r="B182" s="1153"/>
      <c r="C182" s="1154">
        <v>2</v>
      </c>
      <c r="D182" s="163" t="s">
        <v>437</v>
      </c>
      <c r="E182" s="1139"/>
      <c r="F182" s="1155">
        <v>447300</v>
      </c>
      <c r="G182" s="1137"/>
      <c r="H182" s="23" t="s">
        <v>2257</v>
      </c>
      <c r="I182" s="439">
        <v>44144</v>
      </c>
      <c r="J182" s="439">
        <v>44148</v>
      </c>
      <c r="K182" s="166" t="s">
        <v>3119</v>
      </c>
      <c r="L182" s="24" t="s">
        <v>3232</v>
      </c>
      <c r="M182" s="73" t="s">
        <v>3233</v>
      </c>
      <c r="N182" s="300" t="s">
        <v>462</v>
      </c>
      <c r="O182" s="1004"/>
      <c r="P182" s="549"/>
      <c r="Q182" s="541"/>
      <c r="R182" s="960"/>
      <c r="S182" s="541"/>
      <c r="T182" s="541"/>
      <c r="U182" s="544"/>
      <c r="V182" s="960"/>
      <c r="W182" s="541"/>
      <c r="X182" s="541"/>
      <c r="Y182" s="541"/>
      <c r="Z182" s="547"/>
      <c r="AA182" s="1002"/>
      <c r="AB182" s="549"/>
    </row>
    <row r="183" spans="1:28" s="225" customFormat="1" ht="291.75" customHeight="1" x14ac:dyDescent="0.25">
      <c r="A183" s="1152" t="s">
        <v>2214</v>
      </c>
      <c r="B183" s="215" t="s">
        <v>1959</v>
      </c>
      <c r="C183" s="1141">
        <v>1</v>
      </c>
      <c r="D183" s="163" t="s">
        <v>437</v>
      </c>
      <c r="E183" s="1222"/>
      <c r="F183" s="1156" t="s">
        <v>2799</v>
      </c>
      <c r="G183" s="1137"/>
      <c r="H183" s="23" t="s">
        <v>1961</v>
      </c>
      <c r="I183" s="841">
        <v>44062</v>
      </c>
      <c r="J183" s="841">
        <v>44078</v>
      </c>
      <c r="K183" s="156" t="s">
        <v>2800</v>
      </c>
      <c r="L183" s="24" t="s">
        <v>3234</v>
      </c>
      <c r="M183" s="73"/>
      <c r="N183" s="300" t="s">
        <v>815</v>
      </c>
      <c r="O183" s="1004"/>
      <c r="P183" s="549"/>
      <c r="Q183" s="541"/>
      <c r="R183" s="960"/>
      <c r="S183" s="541"/>
      <c r="T183" s="541"/>
      <c r="U183" s="544"/>
      <c r="V183" s="960"/>
      <c r="W183" s="541"/>
      <c r="X183" s="541"/>
      <c r="Y183" s="541"/>
      <c r="Z183" s="547"/>
      <c r="AA183" s="1002"/>
      <c r="AB183" s="549"/>
    </row>
    <row r="184" spans="1:28" s="225" customFormat="1" ht="183" customHeight="1" x14ac:dyDescent="0.25">
      <c r="A184" s="450" t="s">
        <v>2215</v>
      </c>
      <c r="B184" s="51" t="s">
        <v>1974</v>
      </c>
      <c r="C184" s="298">
        <v>3</v>
      </c>
      <c r="D184" s="163" t="s">
        <v>437</v>
      </c>
      <c r="E184" s="1139"/>
      <c r="F184" s="1136">
        <v>11805</v>
      </c>
      <c r="G184" s="1137"/>
      <c r="H184" s="23" t="s">
        <v>1979</v>
      </c>
      <c r="I184" s="841">
        <v>44046</v>
      </c>
      <c r="J184" s="841">
        <v>44056</v>
      </c>
      <c r="K184" s="15" t="s">
        <v>1975</v>
      </c>
      <c r="L184" s="24" t="s">
        <v>2801</v>
      </c>
      <c r="M184" s="73"/>
      <c r="N184" s="300"/>
      <c r="O184" s="1004"/>
      <c r="P184" s="549"/>
      <c r="Q184" s="541"/>
      <c r="R184" s="960"/>
      <c r="S184" s="541"/>
      <c r="T184" s="541"/>
      <c r="U184" s="544"/>
      <c r="V184" s="960"/>
      <c r="W184" s="541"/>
      <c r="X184" s="541"/>
      <c r="Y184" s="541"/>
      <c r="Z184" s="547"/>
      <c r="AA184" s="1002"/>
      <c r="AB184" s="549"/>
    </row>
    <row r="185" spans="1:28" s="225" customFormat="1" ht="301.5" customHeight="1" x14ac:dyDescent="0.25">
      <c r="A185" s="450" t="s">
        <v>2216</v>
      </c>
      <c r="B185" s="51" t="s">
        <v>2033</v>
      </c>
      <c r="C185" s="298">
        <v>1</v>
      </c>
      <c r="D185" s="163" t="s">
        <v>437</v>
      </c>
      <c r="E185" s="1139"/>
      <c r="F185" s="1136">
        <v>7758.57</v>
      </c>
      <c r="G185" s="1137"/>
      <c r="H185" s="23" t="s">
        <v>2034</v>
      </c>
      <c r="I185" s="439">
        <v>44092</v>
      </c>
      <c r="J185" s="439">
        <v>44113</v>
      </c>
      <c r="K185" s="1329" t="s">
        <v>3088</v>
      </c>
      <c r="L185" s="819" t="s">
        <v>3235</v>
      </c>
      <c r="M185" s="73" t="s">
        <v>3236</v>
      </c>
      <c r="N185" s="300" t="s">
        <v>484</v>
      </c>
      <c r="O185" s="1004"/>
      <c r="P185" s="549"/>
      <c r="Q185" s="541"/>
      <c r="R185" s="960"/>
      <c r="S185" s="541"/>
      <c r="T185" s="541"/>
      <c r="U185" s="544"/>
      <c r="V185" s="960"/>
      <c r="W185" s="541"/>
      <c r="X185" s="541"/>
      <c r="Y185" s="541"/>
      <c r="Z185" s="547"/>
      <c r="AA185" s="1002"/>
      <c r="AB185" s="549"/>
    </row>
    <row r="186" spans="1:28" s="225" customFormat="1" ht="237.75" customHeight="1" x14ac:dyDescent="0.25">
      <c r="A186" s="450" t="s">
        <v>2217</v>
      </c>
      <c r="B186" s="51" t="s">
        <v>2036</v>
      </c>
      <c r="C186" s="298">
        <v>4</v>
      </c>
      <c r="D186" s="163" t="s">
        <v>437</v>
      </c>
      <c r="E186" s="1139"/>
      <c r="F186" s="1136">
        <v>61079.99</v>
      </c>
      <c r="G186" s="1137"/>
      <c r="H186" s="23" t="s">
        <v>2038</v>
      </c>
      <c r="I186" s="439">
        <v>44095</v>
      </c>
      <c r="J186" s="439">
        <v>44113</v>
      </c>
      <c r="K186" s="285" t="s">
        <v>2802</v>
      </c>
      <c r="L186" s="201" t="s">
        <v>2862</v>
      </c>
      <c r="M186" s="73" t="s">
        <v>2861</v>
      </c>
      <c r="N186" s="393" t="s">
        <v>430</v>
      </c>
      <c r="O186" s="972"/>
      <c r="P186" s="563"/>
      <c r="Q186" s="541"/>
      <c r="R186" s="960"/>
      <c r="S186" s="541"/>
      <c r="T186" s="541"/>
      <c r="U186" s="544"/>
      <c r="V186" s="960"/>
      <c r="W186" s="541"/>
      <c r="X186" s="541"/>
      <c r="Y186" s="541"/>
      <c r="Z186" s="547"/>
      <c r="AA186" s="1002"/>
      <c r="AB186" s="549"/>
    </row>
    <row r="187" spans="1:28" s="225" customFormat="1" ht="270" customHeight="1" x14ac:dyDescent="0.25">
      <c r="A187" s="450" t="s">
        <v>2218</v>
      </c>
      <c r="B187" s="51" t="s">
        <v>2035</v>
      </c>
      <c r="C187" s="298">
        <v>2</v>
      </c>
      <c r="D187" s="163" t="s">
        <v>437</v>
      </c>
      <c r="E187" s="1139"/>
      <c r="F187" s="1157" t="s">
        <v>2803</v>
      </c>
      <c r="G187" s="1"/>
      <c r="H187" s="1" t="s">
        <v>2415</v>
      </c>
      <c r="I187" s="439" t="s">
        <v>2416</v>
      </c>
      <c r="J187" s="284" t="s">
        <v>2417</v>
      </c>
      <c r="K187" s="1158" t="s">
        <v>2804</v>
      </c>
      <c r="L187" s="819" t="s">
        <v>2805</v>
      </c>
      <c r="M187" s="73" t="s">
        <v>2686</v>
      </c>
      <c r="N187" s="300" t="s">
        <v>815</v>
      </c>
      <c r="O187" s="1224" t="s">
        <v>2867</v>
      </c>
      <c r="P187" s="1225"/>
      <c r="Q187" s="1226"/>
      <c r="R187" s="1227">
        <v>2662</v>
      </c>
      <c r="S187" s="1226"/>
      <c r="T187" s="1226"/>
      <c r="U187" s="1228"/>
      <c r="V187" s="1227"/>
      <c r="W187" s="1226"/>
      <c r="X187" s="1226"/>
      <c r="Y187" s="1226"/>
      <c r="Z187" s="1229"/>
      <c r="AA187" s="988" t="s">
        <v>2868</v>
      </c>
      <c r="AB187" s="1225" t="s">
        <v>1773</v>
      </c>
    </row>
    <row r="188" spans="1:28" s="225" customFormat="1" ht="326.25" customHeight="1" x14ac:dyDescent="0.25">
      <c r="A188" s="450" t="s">
        <v>2219</v>
      </c>
      <c r="B188" s="51" t="s">
        <v>2222</v>
      </c>
      <c r="C188" s="298" t="s">
        <v>3158</v>
      </c>
      <c r="D188" s="163" t="s">
        <v>437</v>
      </c>
      <c r="E188" s="1139"/>
      <c r="F188" s="1157" t="s">
        <v>3159</v>
      </c>
      <c r="G188" s="1137"/>
      <c r="H188" s="23" t="s">
        <v>3154</v>
      </c>
      <c r="I188" s="841" t="s">
        <v>3155</v>
      </c>
      <c r="J188" s="841" t="s">
        <v>3156</v>
      </c>
      <c r="K188" s="156" t="s">
        <v>3157</v>
      </c>
      <c r="L188" s="24" t="s">
        <v>3237</v>
      </c>
      <c r="M188" s="73"/>
      <c r="N188" s="300"/>
      <c r="O188" s="1004"/>
      <c r="P188" s="549"/>
      <c r="Q188" s="541"/>
      <c r="R188" s="960"/>
      <c r="S188" s="541"/>
      <c r="T188" s="541"/>
      <c r="U188" s="544"/>
      <c r="V188" s="960"/>
      <c r="W188" s="541"/>
      <c r="X188" s="541"/>
      <c r="Y188" s="541"/>
      <c r="Z188" s="547"/>
      <c r="AA188" s="1002"/>
      <c r="AB188" s="549"/>
    </row>
    <row r="189" spans="1:28" s="225" customFormat="1" ht="126" x14ac:dyDescent="0.25">
      <c r="A189" s="450" t="s">
        <v>2220</v>
      </c>
      <c r="B189" s="51" t="s">
        <v>1962</v>
      </c>
      <c r="C189" s="298">
        <v>30</v>
      </c>
      <c r="D189" s="163" t="s">
        <v>437</v>
      </c>
      <c r="E189" s="1139"/>
      <c r="F189" s="1136">
        <v>4008.6</v>
      </c>
      <c r="G189" s="1137"/>
      <c r="H189" s="23" t="s">
        <v>1963</v>
      </c>
      <c r="I189" s="841">
        <v>44062</v>
      </c>
      <c r="J189" s="841">
        <v>44078</v>
      </c>
      <c r="K189" s="1058" t="s">
        <v>1964</v>
      </c>
      <c r="L189" s="24" t="s">
        <v>3133</v>
      </c>
      <c r="M189" s="73" t="s">
        <v>2326</v>
      </c>
      <c r="N189" s="393"/>
      <c r="O189" s="972" t="s">
        <v>2679</v>
      </c>
      <c r="P189" s="563"/>
      <c r="Q189" s="553"/>
      <c r="R189" s="555">
        <v>2850</v>
      </c>
      <c r="S189" s="553"/>
      <c r="T189" s="553"/>
      <c r="U189" s="966"/>
      <c r="V189" s="555"/>
      <c r="W189" s="553"/>
      <c r="X189" s="553"/>
      <c r="Y189" s="553"/>
      <c r="Z189" s="562"/>
      <c r="AA189" s="973" t="s">
        <v>2713</v>
      </c>
      <c r="AB189" s="563" t="s">
        <v>424</v>
      </c>
    </row>
    <row r="190" spans="1:28" s="225" customFormat="1" ht="231" customHeight="1" x14ac:dyDescent="0.25">
      <c r="A190" s="450" t="s">
        <v>2221</v>
      </c>
      <c r="B190" s="51" t="s">
        <v>1991</v>
      </c>
      <c r="C190" s="298">
        <v>186</v>
      </c>
      <c r="D190" s="163" t="s">
        <v>437</v>
      </c>
      <c r="E190" s="1139"/>
      <c r="F190" s="1159" t="s">
        <v>2806</v>
      </c>
      <c r="G190" s="1137"/>
      <c r="H190" s="23" t="s">
        <v>1992</v>
      </c>
      <c r="I190" s="439">
        <v>44062</v>
      </c>
      <c r="J190" s="439">
        <v>44085</v>
      </c>
      <c r="K190" s="21" t="s">
        <v>2807</v>
      </c>
      <c r="L190" s="24" t="s">
        <v>3238</v>
      </c>
      <c r="M190" s="73" t="s">
        <v>3239</v>
      </c>
      <c r="N190" s="300" t="s">
        <v>355</v>
      </c>
      <c r="O190" s="1004"/>
      <c r="P190" s="549"/>
      <c r="Q190" s="541"/>
      <c r="R190" s="960"/>
      <c r="S190" s="541"/>
      <c r="T190" s="541"/>
      <c r="U190" s="544"/>
      <c r="V190" s="960"/>
      <c r="W190" s="541"/>
      <c r="X190" s="541"/>
      <c r="Y190" s="541"/>
      <c r="Z190" s="547"/>
      <c r="AA190" s="1002"/>
      <c r="AB190" s="549"/>
    </row>
    <row r="191" spans="1:28" s="225" customFormat="1" ht="81.75" customHeight="1" x14ac:dyDescent="0.25">
      <c r="A191" s="1152" t="s">
        <v>1057</v>
      </c>
      <c r="B191" s="1160" t="s">
        <v>175</v>
      </c>
      <c r="C191" s="1161">
        <v>17</v>
      </c>
      <c r="D191" s="1162" t="s">
        <v>437</v>
      </c>
      <c r="E191" s="1163"/>
      <c r="F191" s="1164">
        <v>1200000</v>
      </c>
      <c r="G191" s="274"/>
      <c r="H191" s="7" t="s">
        <v>2043</v>
      </c>
      <c r="I191" s="674">
        <v>44106</v>
      </c>
      <c r="J191" s="674">
        <v>44106</v>
      </c>
      <c r="K191" s="1058" t="s">
        <v>2042</v>
      </c>
      <c r="L191" s="8" t="s">
        <v>2808</v>
      </c>
      <c r="M191" s="7" t="s">
        <v>2809</v>
      </c>
      <c r="N191" s="7"/>
      <c r="O191" s="553" t="s">
        <v>2355</v>
      </c>
      <c r="P191" s="555"/>
      <c r="Q191" s="555">
        <v>392470.16</v>
      </c>
      <c r="R191" s="555"/>
      <c r="S191" s="555"/>
      <c r="T191" s="553" t="s">
        <v>2456</v>
      </c>
      <c r="U191" s="966">
        <v>44182</v>
      </c>
      <c r="V191" s="555">
        <v>1206845.74</v>
      </c>
      <c r="W191" s="553"/>
      <c r="X191" s="553"/>
      <c r="Y191" s="553"/>
      <c r="Z191" s="553"/>
      <c r="AA191" s="553" t="s">
        <v>3166</v>
      </c>
      <c r="AB191" s="553" t="s">
        <v>342</v>
      </c>
    </row>
    <row r="192" spans="1:28" s="225" customFormat="1" x14ac:dyDescent="0.25">
      <c r="A192" s="1152"/>
      <c r="B192" s="1160"/>
      <c r="C192" s="1161"/>
      <c r="D192" s="1162" t="s">
        <v>437</v>
      </c>
      <c r="E192" s="1163"/>
      <c r="F192" s="1164"/>
      <c r="G192" s="274"/>
      <c r="H192" s="7"/>
      <c r="I192" s="674"/>
      <c r="J192" s="674"/>
      <c r="K192" s="1058"/>
      <c r="L192" s="8"/>
      <c r="M192" s="7"/>
      <c r="N192" s="7"/>
      <c r="O192" s="553"/>
      <c r="P192" s="555"/>
      <c r="Q192" s="555"/>
      <c r="R192" s="555"/>
      <c r="S192" s="555"/>
      <c r="T192" s="553" t="s">
        <v>636</v>
      </c>
      <c r="U192" s="966">
        <v>44187</v>
      </c>
      <c r="V192" s="555">
        <v>-1452.14</v>
      </c>
      <c r="W192" s="553"/>
      <c r="X192" s="553"/>
      <c r="Y192" s="553"/>
      <c r="Z192" s="553"/>
      <c r="AA192" s="553"/>
      <c r="AB192" s="553"/>
    </row>
    <row r="193" spans="1:31" s="225" customFormat="1" ht="37.5" x14ac:dyDescent="0.25">
      <c r="A193" s="1152"/>
      <c r="B193" s="1160"/>
      <c r="C193" s="1161"/>
      <c r="D193" s="1162" t="s">
        <v>437</v>
      </c>
      <c r="E193" s="1163"/>
      <c r="F193" s="1164"/>
      <c r="G193" s="274"/>
      <c r="H193" s="7"/>
      <c r="I193" s="674"/>
      <c r="J193" s="674"/>
      <c r="K193" s="1283"/>
      <c r="L193" s="8"/>
      <c r="M193" s="7"/>
      <c r="N193" s="7"/>
      <c r="O193" s="553"/>
      <c r="P193" s="555"/>
      <c r="Q193" s="555"/>
      <c r="R193" s="555"/>
      <c r="S193" s="555"/>
      <c r="T193" s="1285" t="s">
        <v>2534</v>
      </c>
      <c r="U193" s="1286">
        <v>44196</v>
      </c>
      <c r="V193" s="1287">
        <v>30300</v>
      </c>
      <c r="W193" s="1288"/>
      <c r="X193" s="1285"/>
      <c r="Y193" s="1285"/>
      <c r="Z193" s="1285"/>
      <c r="AA193" s="1285"/>
      <c r="AB193" s="1285"/>
    </row>
    <row r="194" spans="1:31" s="225" customFormat="1" ht="56.25" x14ac:dyDescent="0.25">
      <c r="A194" s="1152"/>
      <c r="B194" s="1160"/>
      <c r="C194" s="1161"/>
      <c r="D194" s="1162" t="s">
        <v>437</v>
      </c>
      <c r="E194" s="1163"/>
      <c r="F194" s="1164"/>
      <c r="G194" s="274"/>
      <c r="H194" s="7"/>
      <c r="I194" s="674"/>
      <c r="J194" s="674"/>
      <c r="K194" s="1283"/>
      <c r="L194" s="8"/>
      <c r="M194" s="7"/>
      <c r="N194" s="7"/>
      <c r="O194" s="553"/>
      <c r="P194" s="555"/>
      <c r="Q194" s="555"/>
      <c r="R194" s="555"/>
      <c r="S194" s="555"/>
      <c r="T194" s="541" t="s">
        <v>3109</v>
      </c>
      <c r="U194" s="544">
        <v>44293</v>
      </c>
      <c r="V194" s="960">
        <v>106712.72</v>
      </c>
      <c r="W194" s="544">
        <v>44295</v>
      </c>
      <c r="X194" s="541"/>
      <c r="Y194" s="541"/>
      <c r="Z194" s="541"/>
      <c r="AA194" s="541"/>
      <c r="AB194" s="541"/>
    </row>
    <row r="195" spans="1:31" s="964" customFormat="1" ht="94.5" x14ac:dyDescent="0.25">
      <c r="A195" s="1064" t="s">
        <v>2489</v>
      </c>
      <c r="B195" s="231" t="s">
        <v>186</v>
      </c>
      <c r="C195" s="161">
        <v>1</v>
      </c>
      <c r="D195" s="1162" t="s">
        <v>437</v>
      </c>
      <c r="E195" s="232"/>
      <c r="F195" s="246">
        <v>150000</v>
      </c>
      <c r="G195" s="233" t="s">
        <v>187</v>
      </c>
      <c r="H195" s="7" t="s">
        <v>1804</v>
      </c>
      <c r="I195" s="838">
        <v>44039</v>
      </c>
      <c r="J195" s="840">
        <v>44050</v>
      </c>
      <c r="K195" s="1058" t="s">
        <v>1807</v>
      </c>
      <c r="L195" s="155" t="s">
        <v>2810</v>
      </c>
      <c r="M195" s="221" t="s">
        <v>2227</v>
      </c>
      <c r="N195" s="221"/>
      <c r="O195" s="1007" t="s">
        <v>2309</v>
      </c>
      <c r="P195" s="1008"/>
      <c r="Q195" s="1008"/>
      <c r="R195" s="1008">
        <v>150000</v>
      </c>
      <c r="S195" s="1008"/>
      <c r="T195" s="1007" t="s">
        <v>2352</v>
      </c>
      <c r="U195" s="1009">
        <v>44179</v>
      </c>
      <c r="V195" s="1008">
        <v>119700</v>
      </c>
      <c r="W195" s="1009">
        <v>44188</v>
      </c>
      <c r="X195" s="1007"/>
      <c r="Y195" s="1007"/>
      <c r="Z195" s="1009">
        <v>44201</v>
      </c>
      <c r="AA195" s="1010" t="s">
        <v>2535</v>
      </c>
      <c r="AB195" s="1007" t="s">
        <v>386</v>
      </c>
    </row>
    <row r="196" spans="1:31" s="964" customFormat="1" ht="37.5" x14ac:dyDescent="0.25">
      <c r="A196" s="1064"/>
      <c r="B196" s="231"/>
      <c r="C196" s="161"/>
      <c r="D196" s="1162" t="s">
        <v>437</v>
      </c>
      <c r="E196" s="232"/>
      <c r="F196" s="246"/>
      <c r="G196" s="233"/>
      <c r="H196" s="7"/>
      <c r="I196" s="838"/>
      <c r="J196" s="840"/>
      <c r="K196" s="1058"/>
      <c r="L196" s="155"/>
      <c r="M196" s="221"/>
      <c r="N196" s="221"/>
      <c r="O196" s="1007"/>
      <c r="P196" s="1008"/>
      <c r="Q196" s="1008"/>
      <c r="R196" s="1008"/>
      <c r="S196" s="1008"/>
      <c r="T196" s="1007" t="s">
        <v>2534</v>
      </c>
      <c r="U196" s="1009">
        <v>44196</v>
      </c>
      <c r="V196" s="1008">
        <v>30300</v>
      </c>
      <c r="W196" s="1009"/>
      <c r="X196" s="1007"/>
      <c r="Y196" s="1007"/>
      <c r="Z196" s="1007"/>
      <c r="AA196" s="1007"/>
      <c r="AB196" s="1007"/>
    </row>
    <row r="197" spans="1:31" s="964" customFormat="1" x14ac:dyDescent="0.25">
      <c r="A197" s="1064"/>
      <c r="B197" s="231"/>
      <c r="C197" s="161"/>
      <c r="D197" s="1162" t="s">
        <v>437</v>
      </c>
      <c r="E197" s="232"/>
      <c r="F197" s="246"/>
      <c r="G197" s="233"/>
      <c r="H197" s="7"/>
      <c r="I197" s="838"/>
      <c r="J197" s="840"/>
      <c r="K197" s="1058"/>
      <c r="L197" s="155"/>
      <c r="M197" s="221"/>
      <c r="N197" s="221"/>
      <c r="O197" s="1007"/>
      <c r="P197" s="1008"/>
      <c r="Q197" s="1008"/>
      <c r="R197" s="1008"/>
      <c r="S197" s="1008"/>
      <c r="T197" s="1007" t="s">
        <v>552</v>
      </c>
      <c r="U197" s="1009">
        <v>44232</v>
      </c>
      <c r="V197" s="1008">
        <v>1065</v>
      </c>
      <c r="W197" s="1009"/>
      <c r="X197" s="1007"/>
      <c r="Y197" s="1007"/>
      <c r="Z197" s="1007"/>
      <c r="AA197" s="1007"/>
      <c r="AB197" s="1007"/>
    </row>
    <row r="198" spans="1:31" s="225" customFormat="1" x14ac:dyDescent="0.25">
      <c r="A198" s="1064"/>
      <c r="B198" s="236" t="s">
        <v>80</v>
      </c>
      <c r="C198" s="50"/>
      <c r="D198" s="163"/>
      <c r="E198" s="237"/>
      <c r="F198" s="303" t="e">
        <f>SUM(F10:F124)</f>
        <v>#REF!</v>
      </c>
      <c r="G198" s="274"/>
      <c r="H198" s="273"/>
      <c r="I198" s="274"/>
      <c r="J198" s="7"/>
      <c r="K198" s="7"/>
      <c r="L198" s="7"/>
      <c r="M198" s="7"/>
      <c r="N198" s="7"/>
      <c r="O198" s="541"/>
      <c r="P198" s="541"/>
      <c r="Q198" s="541"/>
      <c r="R198" s="960"/>
      <c r="S198" s="541"/>
      <c r="T198" s="541"/>
      <c r="U198" s="541"/>
      <c r="V198" s="960"/>
      <c r="W198" s="544"/>
      <c r="X198" s="541"/>
      <c r="Y198" s="541"/>
      <c r="Z198" s="541"/>
      <c r="AA198" s="541"/>
      <c r="AB198" s="541"/>
    </row>
    <row r="199" spans="1:31" s="225" customFormat="1" x14ac:dyDescent="0.25">
      <c r="A199" s="1565" t="s">
        <v>295</v>
      </c>
      <c r="B199" s="1565"/>
      <c r="C199" s="1565"/>
      <c r="D199" s="1565"/>
      <c r="E199" s="1565"/>
      <c r="F199" s="242">
        <v>18663000</v>
      </c>
      <c r="G199" s="236"/>
      <c r="H199" s="7"/>
      <c r="I199" s="7"/>
      <c r="J199" s="7"/>
      <c r="K199" s="7"/>
      <c r="L199" s="7"/>
      <c r="M199" s="7"/>
      <c r="N199" s="7"/>
      <c r="O199" s="553"/>
      <c r="P199" s="555"/>
      <c r="Q199" s="555"/>
      <c r="R199" s="555"/>
      <c r="S199" s="555"/>
      <c r="T199" s="553"/>
      <c r="U199" s="553"/>
      <c r="V199" s="555"/>
      <c r="W199" s="553"/>
      <c r="X199" s="553"/>
      <c r="Y199" s="553"/>
      <c r="Z199" s="553"/>
      <c r="AA199" s="553"/>
      <c r="AB199" s="553"/>
    </row>
    <row r="200" spans="1:31" x14ac:dyDescent="0.25">
      <c r="A200" s="1560" t="s">
        <v>63</v>
      </c>
      <c r="B200" s="1560"/>
      <c r="C200" s="1560"/>
      <c r="D200" s="1560"/>
      <c r="E200" s="1560"/>
      <c r="F200" s="1560"/>
      <c r="G200" s="945"/>
      <c r="H200" s="23"/>
      <c r="I200" s="23"/>
      <c r="J200" s="7"/>
      <c r="K200" s="7"/>
      <c r="L200" s="7"/>
      <c r="M200" s="7"/>
      <c r="N200" s="7"/>
      <c r="O200" s="553"/>
      <c r="P200" s="555"/>
      <c r="Q200" s="555"/>
      <c r="R200" s="555"/>
      <c r="S200" s="555"/>
      <c r="T200" s="553"/>
      <c r="U200" s="553"/>
      <c r="V200" s="555"/>
      <c r="W200" s="553"/>
      <c r="X200" s="553"/>
      <c r="Y200" s="553"/>
      <c r="Z200" s="553"/>
      <c r="AA200" s="553"/>
      <c r="AB200" s="553"/>
      <c r="AC200" s="225"/>
      <c r="AE200" s="525"/>
    </row>
    <row r="201" spans="1:31" ht="94.5" x14ac:dyDescent="0.25">
      <c r="A201" s="452" t="s">
        <v>566</v>
      </c>
      <c r="B201" s="51" t="s">
        <v>26</v>
      </c>
      <c r="C201" s="304">
        <v>1</v>
      </c>
      <c r="D201" s="596" t="s">
        <v>500</v>
      </c>
      <c r="E201" s="33">
        <v>1780000</v>
      </c>
      <c r="F201" s="305">
        <f>E201*C201</f>
        <v>1780000</v>
      </c>
      <c r="G201" s="11" t="s">
        <v>180</v>
      </c>
      <c r="H201" s="7"/>
      <c r="I201" s="7"/>
      <c r="J201" s="7"/>
      <c r="K201" s="1058" t="s">
        <v>560</v>
      </c>
      <c r="L201" s="236" t="s">
        <v>1450</v>
      </c>
      <c r="M201" s="194" t="s">
        <v>1112</v>
      </c>
      <c r="N201" s="194"/>
      <c r="O201" s="995" t="s">
        <v>561</v>
      </c>
      <c r="P201" s="995"/>
      <c r="Q201" s="995">
        <v>783042.01</v>
      </c>
      <c r="R201" s="995"/>
      <c r="S201" s="995"/>
      <c r="T201" s="995" t="s">
        <v>759</v>
      </c>
      <c r="U201" s="995"/>
      <c r="V201" s="996"/>
      <c r="W201" s="995"/>
      <c r="X201" s="995"/>
      <c r="Y201" s="995"/>
      <c r="Z201" s="995"/>
      <c r="AA201" s="970" t="s">
        <v>1449</v>
      </c>
      <c r="AB201" s="995" t="s">
        <v>346</v>
      </c>
      <c r="AC201" s="225"/>
      <c r="AE201" s="525"/>
    </row>
    <row r="202" spans="1:31" x14ac:dyDescent="0.25">
      <c r="A202" s="452"/>
      <c r="B202" s="51"/>
      <c r="C202" s="304"/>
      <c r="D202" s="596" t="s">
        <v>500</v>
      </c>
      <c r="E202" s="33"/>
      <c r="F202" s="305"/>
      <c r="G202" s="11"/>
      <c r="H202" s="7"/>
      <c r="I202" s="7"/>
      <c r="J202" s="7"/>
      <c r="K202" s="1058"/>
      <c r="L202" s="72"/>
      <c r="M202" s="194"/>
      <c r="N202" s="194"/>
      <c r="O202" s="995"/>
      <c r="P202" s="995"/>
      <c r="Q202" s="995"/>
      <c r="R202" s="995"/>
      <c r="S202" s="995"/>
      <c r="T202" s="995" t="s">
        <v>760</v>
      </c>
      <c r="U202" s="997">
        <v>43887</v>
      </c>
      <c r="V202" s="996">
        <v>1589751.47</v>
      </c>
      <c r="W202" s="995"/>
      <c r="X202" s="995"/>
      <c r="Y202" s="995"/>
      <c r="Z202" s="995"/>
      <c r="AA202" s="995"/>
      <c r="AB202" s="995"/>
      <c r="AC202" s="225"/>
      <c r="AE202" s="525"/>
    </row>
    <row r="203" spans="1:31" x14ac:dyDescent="0.25">
      <c r="A203" s="452"/>
      <c r="B203" s="51"/>
      <c r="C203" s="304"/>
      <c r="D203" s="596" t="s">
        <v>500</v>
      </c>
      <c r="E203" s="33"/>
      <c r="F203" s="305"/>
      <c r="G203" s="11"/>
      <c r="H203" s="7"/>
      <c r="I203" s="7"/>
      <c r="J203" s="7"/>
      <c r="K203" s="1058"/>
      <c r="L203" s="72"/>
      <c r="M203" s="194"/>
      <c r="N203" s="194"/>
      <c r="O203" s="995"/>
      <c r="P203" s="995"/>
      <c r="Q203" s="995"/>
      <c r="R203" s="995"/>
      <c r="S203" s="995"/>
      <c r="T203" s="995" t="s">
        <v>635</v>
      </c>
      <c r="U203" s="997">
        <v>43915</v>
      </c>
      <c r="V203" s="996">
        <v>58859.05</v>
      </c>
      <c r="W203" s="995"/>
      <c r="X203" s="995"/>
      <c r="Y203" s="995"/>
      <c r="Z203" s="995"/>
      <c r="AA203" s="995"/>
      <c r="AB203" s="995"/>
      <c r="AC203" s="225"/>
      <c r="AE203" s="525"/>
    </row>
    <row r="204" spans="1:31" x14ac:dyDescent="0.25">
      <c r="A204" s="452"/>
      <c r="B204" s="51"/>
      <c r="C204" s="304"/>
      <c r="D204" s="596" t="s">
        <v>500</v>
      </c>
      <c r="E204" s="33"/>
      <c r="F204" s="305"/>
      <c r="G204" s="11"/>
      <c r="H204" s="7"/>
      <c r="I204" s="7"/>
      <c r="J204" s="7"/>
      <c r="K204" s="1058"/>
      <c r="L204" s="72"/>
      <c r="M204" s="194"/>
      <c r="N204" s="194"/>
      <c r="O204" s="995"/>
      <c r="P204" s="995"/>
      <c r="Q204" s="995"/>
      <c r="R204" s="995"/>
      <c r="S204" s="995"/>
      <c r="T204" s="995" t="s">
        <v>635</v>
      </c>
      <c r="U204" s="997">
        <v>43935</v>
      </c>
      <c r="V204" s="996">
        <v>2229.98</v>
      </c>
      <c r="W204" s="995"/>
      <c r="X204" s="995"/>
      <c r="Y204" s="995"/>
      <c r="Z204" s="995"/>
      <c r="AA204" s="995"/>
      <c r="AB204" s="995"/>
      <c r="AC204" s="225"/>
      <c r="AE204" s="525"/>
    </row>
    <row r="205" spans="1:31" x14ac:dyDescent="0.25">
      <c r="A205" s="452"/>
      <c r="B205" s="51"/>
      <c r="C205" s="304"/>
      <c r="D205" s="596" t="s">
        <v>500</v>
      </c>
      <c r="E205" s="33"/>
      <c r="F205" s="305"/>
      <c r="G205" s="11"/>
      <c r="H205" s="7"/>
      <c r="I205" s="7"/>
      <c r="J205" s="7"/>
      <c r="K205" s="1058"/>
      <c r="L205" s="72"/>
      <c r="M205" s="194"/>
      <c r="N205" s="194"/>
      <c r="O205" s="995"/>
      <c r="P205" s="995"/>
      <c r="Q205" s="995"/>
      <c r="R205" s="995"/>
      <c r="S205" s="995"/>
      <c r="T205" s="995" t="s">
        <v>636</v>
      </c>
      <c r="U205" s="997">
        <v>43937</v>
      </c>
      <c r="V205" s="996">
        <v>-44</v>
      </c>
      <c r="W205" s="995"/>
      <c r="X205" s="995"/>
      <c r="Y205" s="995"/>
      <c r="Z205" s="995"/>
      <c r="AA205" s="995"/>
      <c r="AB205" s="995"/>
      <c r="AC205" s="225"/>
      <c r="AE205" s="525"/>
    </row>
    <row r="206" spans="1:31" ht="93.75" customHeight="1" x14ac:dyDescent="0.25">
      <c r="A206" s="452"/>
      <c r="B206" s="51"/>
      <c r="C206" s="304"/>
      <c r="D206" s="596" t="s">
        <v>500</v>
      </c>
      <c r="E206" s="33"/>
      <c r="F206" s="305"/>
      <c r="G206" s="11"/>
      <c r="H206" s="72"/>
      <c r="I206" s="73"/>
      <c r="J206" s="73"/>
      <c r="K206" s="7"/>
      <c r="L206" s="7"/>
      <c r="M206" s="194"/>
      <c r="N206" s="194"/>
      <c r="O206" s="995"/>
      <c r="P206" s="995"/>
      <c r="Q206" s="995"/>
      <c r="R206" s="995"/>
      <c r="S206" s="995"/>
      <c r="T206" s="995" t="s">
        <v>1340</v>
      </c>
      <c r="U206" s="997">
        <v>43980</v>
      </c>
      <c r="V206" s="996">
        <v>304535.21000000002</v>
      </c>
      <c r="W206" s="997">
        <v>43985</v>
      </c>
      <c r="X206" s="997">
        <v>43980</v>
      </c>
      <c r="Y206" s="995">
        <v>107123.09</v>
      </c>
      <c r="Z206" s="997">
        <v>43990</v>
      </c>
      <c r="AA206" s="995"/>
      <c r="AB206" s="995"/>
      <c r="AC206" s="225"/>
      <c r="AE206" s="525"/>
    </row>
    <row r="207" spans="1:31" x14ac:dyDescent="0.25">
      <c r="A207" s="452"/>
      <c r="B207" s="51"/>
      <c r="C207" s="304"/>
      <c r="D207" s="596" t="s">
        <v>500</v>
      </c>
      <c r="E207" s="33"/>
      <c r="F207" s="305"/>
      <c r="G207" s="11"/>
      <c r="H207" s="72"/>
      <c r="I207" s="73"/>
      <c r="J207" s="73"/>
      <c r="K207" s="7"/>
      <c r="L207" s="72"/>
      <c r="M207" s="194"/>
      <c r="N207" s="194"/>
      <c r="O207" s="995"/>
      <c r="P207" s="995"/>
      <c r="Q207" s="995"/>
      <c r="R207" s="995"/>
      <c r="S207" s="995"/>
      <c r="T207" s="995" t="s">
        <v>773</v>
      </c>
      <c r="U207" s="997">
        <v>43999</v>
      </c>
      <c r="V207" s="996">
        <v>11549.64</v>
      </c>
      <c r="W207" s="997"/>
      <c r="X207" s="997"/>
      <c r="Y207" s="995"/>
      <c r="Z207" s="997"/>
      <c r="AA207" s="995"/>
      <c r="AB207" s="995"/>
      <c r="AC207" s="225"/>
      <c r="AE207" s="525"/>
    </row>
    <row r="208" spans="1:31" x14ac:dyDescent="0.25">
      <c r="A208" s="452"/>
      <c r="B208" s="51"/>
      <c r="C208" s="304"/>
      <c r="D208" s="596" t="s">
        <v>500</v>
      </c>
      <c r="E208" s="33"/>
      <c r="F208" s="305"/>
      <c r="G208" s="11"/>
      <c r="H208" s="72"/>
      <c r="I208" s="73"/>
      <c r="J208" s="73"/>
      <c r="K208" s="7"/>
      <c r="L208" s="72"/>
      <c r="M208" s="194"/>
      <c r="N208" s="194"/>
      <c r="O208" s="995"/>
      <c r="P208" s="995"/>
      <c r="Q208" s="995"/>
      <c r="R208" s="995"/>
      <c r="S208" s="995"/>
      <c r="T208" s="995" t="s">
        <v>636</v>
      </c>
      <c r="U208" s="997">
        <v>44004</v>
      </c>
      <c r="V208" s="996">
        <v>-82.04</v>
      </c>
      <c r="W208" s="997"/>
      <c r="X208" s="997"/>
      <c r="Y208" s="995"/>
      <c r="Z208" s="997"/>
      <c r="AA208" s="995"/>
      <c r="AB208" s="995"/>
      <c r="AC208" s="225"/>
      <c r="AE208" s="525"/>
    </row>
    <row r="209" spans="1:31" x14ac:dyDescent="0.25">
      <c r="A209" s="452"/>
      <c r="B209" s="51"/>
      <c r="C209" s="304"/>
      <c r="D209" s="596" t="s">
        <v>500</v>
      </c>
      <c r="E209" s="33"/>
      <c r="F209" s="305"/>
      <c r="G209" s="11"/>
      <c r="H209" s="72"/>
      <c r="I209" s="73"/>
      <c r="J209" s="73"/>
      <c r="K209" s="7"/>
      <c r="L209" s="72"/>
      <c r="M209" s="194"/>
      <c r="N209" s="194"/>
      <c r="O209" s="995"/>
      <c r="P209" s="995"/>
      <c r="Q209" s="995"/>
      <c r="R209" s="995"/>
      <c r="S209" s="995"/>
      <c r="T209" s="995" t="s">
        <v>552</v>
      </c>
      <c r="U209" s="997">
        <v>44033</v>
      </c>
      <c r="V209" s="996">
        <v>14220.27</v>
      </c>
      <c r="W209" s="997"/>
      <c r="X209" s="997"/>
      <c r="Y209" s="995"/>
      <c r="Z209" s="997"/>
      <c r="AA209" s="995"/>
      <c r="AB209" s="995"/>
      <c r="AC209" s="225"/>
      <c r="AE209" s="525"/>
    </row>
    <row r="210" spans="1:31" ht="78.75" x14ac:dyDescent="0.25">
      <c r="A210" s="452" t="s">
        <v>567</v>
      </c>
      <c r="B210" s="51" t="s">
        <v>26</v>
      </c>
      <c r="C210" s="304">
        <v>1</v>
      </c>
      <c r="D210" s="596" t="s">
        <v>500</v>
      </c>
      <c r="E210" s="33">
        <v>2115000</v>
      </c>
      <c r="F210" s="305">
        <f>E210*C210</f>
        <v>2115000</v>
      </c>
      <c r="G210" s="11" t="s">
        <v>181</v>
      </c>
      <c r="H210" s="7"/>
      <c r="I210" s="7"/>
      <c r="J210" s="7"/>
      <c r="K210" s="1058" t="s">
        <v>562</v>
      </c>
      <c r="L210" s="306" t="s">
        <v>1452</v>
      </c>
      <c r="M210" s="194" t="s">
        <v>1113</v>
      </c>
      <c r="N210" s="194" t="s">
        <v>440</v>
      </c>
      <c r="O210" s="995" t="s">
        <v>563</v>
      </c>
      <c r="P210" s="995"/>
      <c r="Q210" s="995">
        <v>881285.77</v>
      </c>
      <c r="R210" s="995"/>
      <c r="S210" s="995"/>
      <c r="T210" s="995" t="s">
        <v>564</v>
      </c>
      <c r="U210" s="995"/>
      <c r="V210" s="996"/>
      <c r="W210" s="995"/>
      <c r="X210" s="995"/>
      <c r="Y210" s="995"/>
      <c r="Z210" s="995"/>
      <c r="AA210" s="970" t="s">
        <v>1451</v>
      </c>
      <c r="AB210" s="995" t="s">
        <v>1328</v>
      </c>
      <c r="AC210" s="225"/>
      <c r="AE210" s="525"/>
    </row>
    <row r="211" spans="1:31" x14ac:dyDescent="0.25">
      <c r="A211" s="452"/>
      <c r="B211" s="51"/>
      <c r="C211" s="304"/>
      <c r="D211" s="596" t="s">
        <v>500</v>
      </c>
      <c r="E211" s="33"/>
      <c r="F211" s="305"/>
      <c r="G211" s="11"/>
      <c r="H211" s="72"/>
      <c r="I211" s="73"/>
      <c r="J211" s="73"/>
      <c r="K211" s="7"/>
      <c r="L211" s="7"/>
      <c r="M211" s="194"/>
      <c r="N211" s="194"/>
      <c r="O211" s="995"/>
      <c r="P211" s="995"/>
      <c r="Q211" s="995"/>
      <c r="R211" s="995"/>
      <c r="S211" s="995"/>
      <c r="T211" s="995" t="s">
        <v>565</v>
      </c>
      <c r="U211" s="997">
        <v>43887</v>
      </c>
      <c r="V211" s="996">
        <v>1789208.4</v>
      </c>
      <c r="W211" s="995"/>
      <c r="X211" s="995"/>
      <c r="Y211" s="995"/>
      <c r="Z211" s="995"/>
      <c r="AA211" s="995"/>
      <c r="AB211" s="995"/>
      <c r="AC211" s="225"/>
      <c r="AE211" s="525"/>
    </row>
    <row r="212" spans="1:31" x14ac:dyDescent="0.25">
      <c r="A212" s="452"/>
      <c r="B212" s="51"/>
      <c r="C212" s="304"/>
      <c r="D212" s="596" t="s">
        <v>500</v>
      </c>
      <c r="E212" s="33"/>
      <c r="F212" s="305"/>
      <c r="G212" s="11"/>
      <c r="H212" s="72"/>
      <c r="I212" s="73"/>
      <c r="J212" s="73"/>
      <c r="K212" s="7"/>
      <c r="L212" s="7"/>
      <c r="M212" s="194"/>
      <c r="N212" s="194"/>
      <c r="O212" s="995"/>
      <c r="P212" s="995"/>
      <c r="Q212" s="995"/>
      <c r="R212" s="995"/>
      <c r="S212" s="995"/>
      <c r="T212" s="995" t="s">
        <v>773</v>
      </c>
      <c r="U212" s="997">
        <v>43906</v>
      </c>
      <c r="V212" s="996">
        <v>63207.49</v>
      </c>
      <c r="W212" s="995"/>
      <c r="X212" s="995"/>
      <c r="Y212" s="995"/>
      <c r="Z212" s="995"/>
      <c r="AA212" s="995"/>
      <c r="AB212" s="995"/>
      <c r="AC212" s="225"/>
      <c r="AE212" s="525"/>
    </row>
    <row r="213" spans="1:31" x14ac:dyDescent="0.25">
      <c r="A213" s="452"/>
      <c r="B213" s="51"/>
      <c r="C213" s="304"/>
      <c r="D213" s="596" t="s">
        <v>500</v>
      </c>
      <c r="E213" s="33"/>
      <c r="F213" s="305"/>
      <c r="G213" s="11"/>
      <c r="H213" s="72"/>
      <c r="I213" s="73"/>
      <c r="J213" s="73"/>
      <c r="K213" s="7"/>
      <c r="L213" s="7"/>
      <c r="M213" s="194"/>
      <c r="N213" s="194"/>
      <c r="O213" s="995"/>
      <c r="P213" s="995"/>
      <c r="Q213" s="995"/>
      <c r="R213" s="995"/>
      <c r="S213" s="995"/>
      <c r="T213" s="995" t="s">
        <v>773</v>
      </c>
      <c r="U213" s="997">
        <v>43920</v>
      </c>
      <c r="V213" s="996">
        <v>3111.27</v>
      </c>
      <c r="W213" s="995"/>
      <c r="X213" s="995"/>
      <c r="Y213" s="995"/>
      <c r="Z213" s="995"/>
      <c r="AA213" s="995"/>
      <c r="AB213" s="995"/>
      <c r="AC213" s="225"/>
      <c r="AE213" s="525"/>
    </row>
    <row r="214" spans="1:31" x14ac:dyDescent="0.25">
      <c r="A214" s="452"/>
      <c r="B214" s="51"/>
      <c r="C214" s="304"/>
      <c r="D214" s="596" t="s">
        <v>500</v>
      </c>
      <c r="E214" s="33"/>
      <c r="F214" s="305"/>
      <c r="G214" s="11"/>
      <c r="H214" s="72"/>
      <c r="I214" s="73"/>
      <c r="J214" s="73"/>
      <c r="K214" s="7"/>
      <c r="L214" s="7"/>
      <c r="M214" s="194"/>
      <c r="N214" s="194"/>
      <c r="O214" s="995"/>
      <c r="P214" s="995"/>
      <c r="Q214" s="995"/>
      <c r="R214" s="995"/>
      <c r="S214" s="995"/>
      <c r="T214" s="995" t="s">
        <v>636</v>
      </c>
      <c r="U214" s="997">
        <v>43923</v>
      </c>
      <c r="V214" s="996">
        <v>-0.02</v>
      </c>
      <c r="W214" s="995"/>
      <c r="X214" s="995"/>
      <c r="Y214" s="995"/>
      <c r="Z214" s="995"/>
      <c r="AA214" s="995"/>
      <c r="AB214" s="995"/>
      <c r="AC214" s="225"/>
      <c r="AE214" s="525"/>
    </row>
    <row r="215" spans="1:31" ht="75" x14ac:dyDescent="0.25">
      <c r="A215" s="452"/>
      <c r="B215" s="51"/>
      <c r="C215" s="304"/>
      <c r="D215" s="596" t="s">
        <v>500</v>
      </c>
      <c r="E215" s="33"/>
      <c r="F215" s="305"/>
      <c r="G215" s="11"/>
      <c r="H215" s="72"/>
      <c r="I215" s="73"/>
      <c r="J215" s="73"/>
      <c r="K215" s="7"/>
      <c r="L215" s="7"/>
      <c r="M215" s="194"/>
      <c r="N215" s="194"/>
      <c r="O215" s="995"/>
      <c r="P215" s="995"/>
      <c r="Q215" s="995"/>
      <c r="R215" s="995"/>
      <c r="S215" s="995"/>
      <c r="T215" s="995" t="s">
        <v>1341</v>
      </c>
      <c r="U215" s="997">
        <v>43980</v>
      </c>
      <c r="V215" s="996">
        <v>342750.09</v>
      </c>
      <c r="W215" s="997">
        <v>43985</v>
      </c>
      <c r="X215" s="997">
        <v>43980</v>
      </c>
      <c r="Y215" s="995">
        <v>120256.32000000001</v>
      </c>
      <c r="Z215" s="997">
        <v>43985</v>
      </c>
      <c r="AA215" s="995"/>
      <c r="AB215" s="995"/>
      <c r="AC215" s="225"/>
      <c r="AE215" s="525"/>
    </row>
    <row r="216" spans="1:31" x14ac:dyDescent="0.25">
      <c r="A216" s="452"/>
      <c r="B216" s="51"/>
      <c r="C216" s="304"/>
      <c r="D216" s="596" t="s">
        <v>500</v>
      </c>
      <c r="E216" s="33"/>
      <c r="F216" s="305"/>
      <c r="G216" s="11"/>
      <c r="H216" s="72"/>
      <c r="I216" s="73"/>
      <c r="J216" s="73"/>
      <c r="K216" s="7"/>
      <c r="L216" s="7"/>
      <c r="M216" s="194"/>
      <c r="N216" s="194"/>
      <c r="O216" s="995"/>
      <c r="P216" s="995"/>
      <c r="Q216" s="995"/>
      <c r="R216" s="995"/>
      <c r="S216" s="995"/>
      <c r="T216" s="995" t="s">
        <v>773</v>
      </c>
      <c r="U216" s="997">
        <v>44005</v>
      </c>
      <c r="V216" s="996">
        <v>12963.62</v>
      </c>
      <c r="W216" s="997"/>
      <c r="X216" s="997"/>
      <c r="Y216" s="995"/>
      <c r="Z216" s="997"/>
      <c r="AA216" s="995"/>
      <c r="AB216" s="995"/>
      <c r="AC216" s="225"/>
      <c r="AE216" s="525"/>
    </row>
    <row r="217" spans="1:31" x14ac:dyDescent="0.25">
      <c r="A217" s="452"/>
      <c r="B217" s="51"/>
      <c r="C217" s="304"/>
      <c r="D217" s="596" t="s">
        <v>500</v>
      </c>
      <c r="E217" s="33"/>
      <c r="F217" s="305"/>
      <c r="G217" s="11"/>
      <c r="H217" s="72"/>
      <c r="I217" s="73"/>
      <c r="J217" s="73"/>
      <c r="K217" s="7"/>
      <c r="L217" s="7"/>
      <c r="M217" s="194"/>
      <c r="N217" s="194"/>
      <c r="O217" s="995"/>
      <c r="P217" s="995"/>
      <c r="Q217" s="995"/>
      <c r="R217" s="995"/>
      <c r="S217" s="995"/>
      <c r="T217" s="995" t="s">
        <v>636</v>
      </c>
      <c r="U217" s="997">
        <v>44008</v>
      </c>
      <c r="V217" s="996">
        <v>12.56</v>
      </c>
      <c r="W217" s="997"/>
      <c r="X217" s="997"/>
      <c r="Y217" s="995"/>
      <c r="Z217" s="997"/>
      <c r="AA217" s="995"/>
      <c r="AB217" s="995"/>
      <c r="AC217" s="225"/>
      <c r="AE217" s="525"/>
    </row>
    <row r="218" spans="1:31" x14ac:dyDescent="0.25">
      <c r="A218" s="452"/>
      <c r="B218" s="51"/>
      <c r="C218" s="304"/>
      <c r="D218" s="596" t="s">
        <v>500</v>
      </c>
      <c r="E218" s="33"/>
      <c r="F218" s="305"/>
      <c r="G218" s="11"/>
      <c r="H218" s="72"/>
      <c r="I218" s="73"/>
      <c r="J218" s="73"/>
      <c r="K218" s="7"/>
      <c r="L218" s="7"/>
      <c r="M218" s="194"/>
      <c r="N218" s="194"/>
      <c r="O218" s="995"/>
      <c r="P218" s="995"/>
      <c r="Q218" s="995"/>
      <c r="R218" s="995"/>
      <c r="S218" s="995"/>
      <c r="T218" s="995" t="s">
        <v>552</v>
      </c>
      <c r="U218" s="997">
        <v>44033</v>
      </c>
      <c r="V218" s="996">
        <v>16016.01</v>
      </c>
      <c r="W218" s="997"/>
      <c r="X218" s="997"/>
      <c r="Y218" s="995"/>
      <c r="Z218" s="997"/>
      <c r="AA218" s="995"/>
      <c r="AB218" s="995"/>
      <c r="AC218" s="225"/>
      <c r="AE218" s="525"/>
    </row>
    <row r="219" spans="1:31" ht="157.5" x14ac:dyDescent="0.25">
      <c r="A219" s="452" t="s">
        <v>568</v>
      </c>
      <c r="B219" s="51" t="s">
        <v>26</v>
      </c>
      <c r="C219" s="304">
        <v>1</v>
      </c>
      <c r="D219" s="596" t="s">
        <v>500</v>
      </c>
      <c r="E219" s="33">
        <v>1516000</v>
      </c>
      <c r="F219" s="305">
        <f>E219*C219</f>
        <v>1516000</v>
      </c>
      <c r="G219" s="11" t="s">
        <v>135</v>
      </c>
      <c r="H219" s="72" t="s">
        <v>349</v>
      </c>
      <c r="I219" s="307">
        <v>43462</v>
      </c>
      <c r="J219" s="307">
        <v>43479</v>
      </c>
      <c r="K219" s="1058" t="s">
        <v>348</v>
      </c>
      <c r="L219" s="236" t="s">
        <v>1907</v>
      </c>
      <c r="M219" s="292" t="s">
        <v>1114</v>
      </c>
      <c r="N219" s="292" t="s">
        <v>440</v>
      </c>
      <c r="O219" s="967" t="s">
        <v>441</v>
      </c>
      <c r="P219" s="968">
        <v>722586</v>
      </c>
      <c r="Q219" s="968"/>
      <c r="R219" s="968"/>
      <c r="S219" s="968"/>
      <c r="T219" s="967" t="s">
        <v>513</v>
      </c>
      <c r="U219" s="969"/>
      <c r="V219" s="968"/>
      <c r="W219" s="967"/>
      <c r="X219" s="967"/>
      <c r="Y219" s="967"/>
      <c r="Z219" s="969">
        <v>44064</v>
      </c>
      <c r="AA219" s="970" t="s">
        <v>1906</v>
      </c>
      <c r="AB219" s="967" t="s">
        <v>396</v>
      </c>
      <c r="AC219" s="225"/>
      <c r="AE219" s="525"/>
    </row>
    <row r="220" spans="1:31" x14ac:dyDescent="0.25">
      <c r="A220" s="452"/>
      <c r="B220" s="51"/>
      <c r="C220" s="304"/>
      <c r="D220" s="596" t="s">
        <v>500</v>
      </c>
      <c r="E220" s="33"/>
      <c r="F220" s="305"/>
      <c r="G220" s="11"/>
      <c r="H220" s="72"/>
      <c r="I220" s="307"/>
      <c r="J220" s="307"/>
      <c r="K220" s="1058"/>
      <c r="L220" s="236"/>
      <c r="M220" s="292"/>
      <c r="N220" s="292"/>
      <c r="O220" s="967"/>
      <c r="P220" s="968"/>
      <c r="Q220" s="968"/>
      <c r="R220" s="968"/>
      <c r="S220" s="968"/>
      <c r="T220" s="967" t="s">
        <v>514</v>
      </c>
      <c r="U220" s="969">
        <v>43917</v>
      </c>
      <c r="V220" s="968">
        <v>1621237.3</v>
      </c>
      <c r="W220" s="967"/>
      <c r="X220" s="967"/>
      <c r="Y220" s="967"/>
      <c r="Z220" s="967"/>
      <c r="AA220" s="967"/>
      <c r="AB220" s="967"/>
      <c r="AC220" s="225"/>
      <c r="AE220" s="525"/>
    </row>
    <row r="221" spans="1:31" x14ac:dyDescent="0.25">
      <c r="A221" s="452"/>
      <c r="B221" s="51"/>
      <c r="C221" s="304"/>
      <c r="D221" s="596" t="s">
        <v>500</v>
      </c>
      <c r="E221" s="33"/>
      <c r="F221" s="305"/>
      <c r="G221" s="11"/>
      <c r="H221" s="72"/>
      <c r="I221" s="307"/>
      <c r="J221" s="307"/>
      <c r="K221" s="1058"/>
      <c r="L221" s="236"/>
      <c r="M221" s="297"/>
      <c r="N221" s="292"/>
      <c r="O221" s="967"/>
      <c r="P221" s="968"/>
      <c r="Q221" s="968"/>
      <c r="R221" s="968"/>
      <c r="S221" s="968"/>
      <c r="T221" s="967" t="s">
        <v>636</v>
      </c>
      <c r="U221" s="969">
        <v>43928</v>
      </c>
      <c r="V221" s="968">
        <v>-0.04</v>
      </c>
      <c r="W221" s="967"/>
      <c r="X221" s="967"/>
      <c r="Y221" s="967"/>
      <c r="Z221" s="967"/>
      <c r="AA221" s="967"/>
      <c r="AB221" s="967"/>
      <c r="AC221" s="225"/>
      <c r="AE221" s="525"/>
    </row>
    <row r="222" spans="1:31" ht="112.5" x14ac:dyDescent="0.25">
      <c r="A222" s="452"/>
      <c r="B222" s="51"/>
      <c r="C222" s="304"/>
      <c r="D222" s="596" t="s">
        <v>500</v>
      </c>
      <c r="E222" s="33"/>
      <c r="F222" s="305"/>
      <c r="G222" s="11" t="s">
        <v>1511</v>
      </c>
      <c r="H222" s="72"/>
      <c r="I222" s="307"/>
      <c r="J222" s="307"/>
      <c r="K222" s="1058"/>
      <c r="L222" s="236"/>
      <c r="M222" s="297"/>
      <c r="N222" s="292"/>
      <c r="O222" s="967"/>
      <c r="P222" s="968"/>
      <c r="Q222" s="968"/>
      <c r="R222" s="968"/>
      <c r="S222" s="968"/>
      <c r="T222" s="967" t="s">
        <v>1512</v>
      </c>
      <c r="U222" s="969">
        <v>44025</v>
      </c>
      <c r="V222" s="968">
        <v>332154.71999999997</v>
      </c>
      <c r="W222" s="969">
        <v>44027</v>
      </c>
      <c r="X222" s="967"/>
      <c r="Y222" s="967"/>
      <c r="Z222" s="967"/>
      <c r="AA222" s="967"/>
      <c r="AB222" s="967"/>
      <c r="AC222" s="225"/>
      <c r="AE222" s="525"/>
    </row>
    <row r="223" spans="1:31" x14ac:dyDescent="0.25">
      <c r="A223" s="452"/>
      <c r="B223" s="51"/>
      <c r="C223" s="304"/>
      <c r="D223" s="596" t="s">
        <v>500</v>
      </c>
      <c r="E223" s="33"/>
      <c r="F223" s="305"/>
      <c r="G223" s="11"/>
      <c r="H223" s="72"/>
      <c r="I223" s="307"/>
      <c r="J223" s="307"/>
      <c r="K223" s="1058"/>
      <c r="L223" s="236"/>
      <c r="M223" s="297"/>
      <c r="N223" s="292"/>
      <c r="O223" s="967"/>
      <c r="P223" s="968"/>
      <c r="Q223" s="968"/>
      <c r="R223" s="968"/>
      <c r="S223" s="968"/>
      <c r="T223" s="967" t="s">
        <v>636</v>
      </c>
      <c r="U223" s="969">
        <v>44033</v>
      </c>
      <c r="V223" s="968">
        <v>-4813.9799999999996</v>
      </c>
      <c r="W223" s="969"/>
      <c r="X223" s="967"/>
      <c r="Y223" s="967"/>
      <c r="Z223" s="967"/>
      <c r="AA223" s="967"/>
      <c r="AB223" s="967"/>
      <c r="AC223" s="225"/>
      <c r="AE223" s="525"/>
    </row>
    <row r="224" spans="1:31" x14ac:dyDescent="0.25">
      <c r="A224" s="452"/>
      <c r="B224" s="51"/>
      <c r="C224" s="304"/>
      <c r="D224" s="596" t="s">
        <v>500</v>
      </c>
      <c r="E224" s="33"/>
      <c r="F224" s="305"/>
      <c r="G224" s="11"/>
      <c r="H224" s="72"/>
      <c r="I224" s="307"/>
      <c r="J224" s="307"/>
      <c r="K224" s="1058"/>
      <c r="L224" s="236"/>
      <c r="M224" s="297"/>
      <c r="N224" s="292"/>
      <c r="O224" s="967"/>
      <c r="P224" s="968"/>
      <c r="Q224" s="968"/>
      <c r="R224" s="968"/>
      <c r="S224" s="968"/>
      <c r="T224" s="967" t="s">
        <v>552</v>
      </c>
      <c r="U224" s="969">
        <v>44126</v>
      </c>
      <c r="V224" s="968">
        <v>13459.3</v>
      </c>
      <c r="W224" s="969"/>
      <c r="X224" s="967"/>
      <c r="Y224" s="967"/>
      <c r="Z224" s="967"/>
      <c r="AA224" s="967"/>
      <c r="AB224" s="967"/>
      <c r="AC224" s="225"/>
      <c r="AE224" s="525"/>
    </row>
    <row r="225" spans="1:31" ht="251.25" customHeight="1" x14ac:dyDescent="0.25">
      <c r="A225" s="452" t="s">
        <v>569</v>
      </c>
      <c r="B225" s="51" t="s">
        <v>124</v>
      </c>
      <c r="C225" s="304">
        <v>1</v>
      </c>
      <c r="D225" s="596" t="s">
        <v>500</v>
      </c>
      <c r="E225" s="33"/>
      <c r="F225" s="305">
        <v>2000000</v>
      </c>
      <c r="G225" s="11"/>
      <c r="H225" s="72"/>
      <c r="I225" s="307"/>
      <c r="J225" s="307"/>
      <c r="K225" s="1058" t="s">
        <v>570</v>
      </c>
      <c r="L225" s="236" t="s">
        <v>1764</v>
      </c>
      <c r="M225" s="403" t="s">
        <v>953</v>
      </c>
      <c r="N225" s="194"/>
      <c r="O225" s="995" t="s">
        <v>350</v>
      </c>
      <c r="P225" s="1011">
        <v>962536.8</v>
      </c>
      <c r="Q225" s="1011"/>
      <c r="R225" s="1011"/>
      <c r="S225" s="1011"/>
      <c r="T225" s="995" t="s">
        <v>571</v>
      </c>
      <c r="U225" s="1011"/>
      <c r="V225" s="996"/>
      <c r="W225" s="995"/>
      <c r="X225" s="995"/>
      <c r="Y225" s="995"/>
      <c r="Z225" s="995"/>
      <c r="AA225" s="970" t="s">
        <v>1761</v>
      </c>
      <c r="AB225" s="995" t="s">
        <v>346</v>
      </c>
      <c r="AC225" s="225"/>
      <c r="AE225" s="525"/>
    </row>
    <row r="226" spans="1:31" x14ac:dyDescent="0.25">
      <c r="A226" s="452"/>
      <c r="B226" s="51"/>
      <c r="C226" s="304"/>
      <c r="D226" s="596" t="s">
        <v>500</v>
      </c>
      <c r="E226" s="33"/>
      <c r="F226" s="305"/>
      <c r="G226" s="11"/>
      <c r="H226" s="72"/>
      <c r="I226" s="307"/>
      <c r="J226" s="307"/>
      <c r="K226" s="1058"/>
      <c r="L226" s="236"/>
      <c r="M226" s="403"/>
      <c r="N226" s="194"/>
      <c r="O226" s="995"/>
      <c r="P226" s="1011"/>
      <c r="Q226" s="1011"/>
      <c r="R226" s="1011"/>
      <c r="S226" s="1011"/>
      <c r="T226" s="995" t="s">
        <v>636</v>
      </c>
      <c r="U226" s="997">
        <v>43928</v>
      </c>
      <c r="V226" s="996">
        <v>-0.01</v>
      </c>
      <c r="W226" s="995"/>
      <c r="X226" s="995"/>
      <c r="Y226" s="995"/>
      <c r="Z226" s="995"/>
      <c r="AA226" s="995"/>
      <c r="AB226" s="995"/>
      <c r="AC226" s="225"/>
      <c r="AE226" s="525"/>
    </row>
    <row r="227" spans="1:31" ht="85.5" customHeight="1" x14ac:dyDescent="0.25">
      <c r="A227" s="452"/>
      <c r="B227" s="51"/>
      <c r="C227" s="304"/>
      <c r="D227" s="596" t="s">
        <v>500</v>
      </c>
      <c r="E227" s="33"/>
      <c r="F227" s="305"/>
      <c r="G227" s="11"/>
      <c r="H227" s="72"/>
      <c r="I227" s="307"/>
      <c r="J227" s="307"/>
      <c r="K227" s="1058"/>
      <c r="L227" s="236"/>
      <c r="M227" s="403"/>
      <c r="N227" s="194"/>
      <c r="O227" s="995"/>
      <c r="P227" s="1011"/>
      <c r="Q227" s="1011"/>
      <c r="R227" s="1011"/>
      <c r="S227" s="1011"/>
      <c r="T227" s="995" t="s">
        <v>762</v>
      </c>
      <c r="U227" s="1011"/>
      <c r="V227" s="996"/>
      <c r="W227" s="995"/>
      <c r="X227" s="995"/>
      <c r="Y227" s="995"/>
      <c r="Z227" s="995"/>
      <c r="AA227" s="995"/>
      <c r="AB227" s="995"/>
      <c r="AC227" s="225"/>
      <c r="AE227" s="525"/>
    </row>
    <row r="228" spans="1:31" ht="37.5" x14ac:dyDescent="0.25">
      <c r="A228" s="452"/>
      <c r="B228" s="51"/>
      <c r="C228" s="304"/>
      <c r="D228" s="596" t="s">
        <v>500</v>
      </c>
      <c r="E228" s="33"/>
      <c r="F228" s="305"/>
      <c r="G228" s="11"/>
      <c r="H228" s="72"/>
      <c r="I228" s="307"/>
      <c r="J228" s="307"/>
      <c r="K228" s="1058"/>
      <c r="L228" s="236"/>
      <c r="M228" s="403"/>
      <c r="N228" s="194"/>
      <c r="O228" s="995"/>
      <c r="P228" s="1011"/>
      <c r="Q228" s="1011"/>
      <c r="R228" s="1011"/>
      <c r="S228" s="1011"/>
      <c r="T228" s="995" t="s">
        <v>858</v>
      </c>
      <c r="U228" s="997">
        <v>43920</v>
      </c>
      <c r="V228" s="996">
        <v>1876946.76</v>
      </c>
      <c r="W228" s="997"/>
      <c r="X228" s="995"/>
      <c r="Y228" s="995"/>
      <c r="Z228" s="997"/>
      <c r="AA228" s="995"/>
      <c r="AB228" s="995"/>
      <c r="AC228" s="225"/>
      <c r="AE228" s="525"/>
    </row>
    <row r="229" spans="1:31" x14ac:dyDescent="0.25">
      <c r="A229" s="452"/>
      <c r="B229" s="51"/>
      <c r="C229" s="304"/>
      <c r="D229" s="596" t="s">
        <v>500</v>
      </c>
      <c r="E229" s="33"/>
      <c r="F229" s="305"/>
      <c r="G229" s="11"/>
      <c r="H229" s="72"/>
      <c r="I229" s="307"/>
      <c r="J229" s="307"/>
      <c r="K229" s="1058"/>
      <c r="L229" s="236"/>
      <c r="M229" s="403"/>
      <c r="N229" s="194"/>
      <c r="O229" s="995"/>
      <c r="P229" s="1011"/>
      <c r="Q229" s="1011"/>
      <c r="R229" s="1011"/>
      <c r="S229" s="1011"/>
      <c r="T229" s="995" t="s">
        <v>635</v>
      </c>
      <c r="U229" s="997">
        <v>44020</v>
      </c>
      <c r="V229" s="996">
        <v>1126.25</v>
      </c>
      <c r="W229" s="997"/>
      <c r="X229" s="995"/>
      <c r="Y229" s="995"/>
      <c r="Z229" s="997"/>
      <c r="AA229" s="995"/>
      <c r="AB229" s="995"/>
      <c r="AC229" s="225"/>
      <c r="AE229" s="525"/>
    </row>
    <row r="230" spans="1:31" x14ac:dyDescent="0.25">
      <c r="A230" s="452"/>
      <c r="B230" s="51"/>
      <c r="C230" s="304"/>
      <c r="D230" s="596" t="s">
        <v>500</v>
      </c>
      <c r="E230" s="33"/>
      <c r="F230" s="305"/>
      <c r="G230" s="11"/>
      <c r="H230" s="72"/>
      <c r="I230" s="307"/>
      <c r="J230" s="307"/>
      <c r="K230" s="1058"/>
      <c r="L230" s="236"/>
      <c r="M230" s="403"/>
      <c r="N230" s="194"/>
      <c r="O230" s="995"/>
      <c r="P230" s="1011"/>
      <c r="Q230" s="1011"/>
      <c r="R230" s="1011"/>
      <c r="S230" s="1011"/>
      <c r="T230" s="995" t="s">
        <v>636</v>
      </c>
      <c r="U230" s="997">
        <v>44028</v>
      </c>
      <c r="V230" s="996">
        <v>-527.16999999999996</v>
      </c>
      <c r="W230" s="997"/>
      <c r="X230" s="995"/>
      <c r="Y230" s="995"/>
      <c r="Z230" s="997"/>
      <c r="AA230" s="995"/>
      <c r="AB230" s="995"/>
      <c r="AC230" s="225"/>
      <c r="AE230" s="525"/>
    </row>
    <row r="231" spans="1:31" ht="93.75" x14ac:dyDescent="0.25">
      <c r="A231" s="452"/>
      <c r="B231" s="51"/>
      <c r="C231" s="304"/>
      <c r="D231" s="596" t="s">
        <v>500</v>
      </c>
      <c r="E231" s="33"/>
      <c r="F231" s="305"/>
      <c r="G231" s="11"/>
      <c r="H231" s="72"/>
      <c r="I231" s="307"/>
      <c r="J231" s="307"/>
      <c r="K231" s="1058"/>
      <c r="L231" s="236"/>
      <c r="M231" s="403"/>
      <c r="N231" s="194"/>
      <c r="O231" s="995"/>
      <c r="P231" s="1011"/>
      <c r="Q231" s="1011"/>
      <c r="R231" s="1011"/>
      <c r="S231" s="1011"/>
      <c r="T231" s="995" t="s">
        <v>1759</v>
      </c>
      <c r="U231" s="997">
        <v>44019</v>
      </c>
      <c r="V231" s="996">
        <v>622658.74</v>
      </c>
      <c r="W231" s="997" t="s">
        <v>1760</v>
      </c>
      <c r="X231" s="995"/>
      <c r="Y231" s="995"/>
      <c r="Z231" s="997" t="s">
        <v>1760</v>
      </c>
      <c r="AA231" s="995"/>
      <c r="AB231" s="995"/>
      <c r="AC231" s="225"/>
      <c r="AE231" s="525"/>
    </row>
    <row r="232" spans="1:31" ht="58.5" customHeight="1" x14ac:dyDescent="0.25">
      <c r="A232" s="636" t="s">
        <v>572</v>
      </c>
      <c r="B232" s="637" t="s">
        <v>1462</v>
      </c>
      <c r="C232" s="638">
        <v>8</v>
      </c>
      <c r="D232" s="596" t="s">
        <v>500</v>
      </c>
      <c r="E232" s="308"/>
      <c r="F232" s="305">
        <v>15888888</v>
      </c>
      <c r="G232" s="309" t="s">
        <v>183</v>
      </c>
      <c r="H232" s="310"/>
      <c r="I232" s="23"/>
      <c r="J232" s="7"/>
      <c r="K232" s="7"/>
      <c r="L232" s="739" t="s">
        <v>2490</v>
      </c>
      <c r="M232" s="7"/>
      <c r="N232" s="7"/>
      <c r="O232" s="553"/>
      <c r="P232" s="555"/>
      <c r="Q232" s="555"/>
      <c r="R232" s="555"/>
      <c r="S232" s="555"/>
      <c r="T232" s="553"/>
      <c r="U232" s="553"/>
      <c r="V232" s="555"/>
      <c r="W232" s="553"/>
      <c r="X232" s="553"/>
      <c r="Y232" s="553"/>
      <c r="Z232" s="553"/>
      <c r="AA232" s="974" t="s">
        <v>2490</v>
      </c>
      <c r="AB232" s="553"/>
      <c r="AC232" s="225"/>
      <c r="AE232" s="525"/>
    </row>
    <row r="233" spans="1:31" ht="93" customHeight="1" x14ac:dyDescent="0.25">
      <c r="A233" s="453"/>
      <c r="B233" s="630" t="s">
        <v>1354</v>
      </c>
      <c r="C233" s="621">
        <v>1</v>
      </c>
      <c r="D233" s="596" t="s">
        <v>500</v>
      </c>
      <c r="E233" s="622"/>
      <c r="F233" s="608">
        <v>230000</v>
      </c>
      <c r="G233" s="311"/>
      <c r="H233" s="23"/>
      <c r="I233" s="23"/>
      <c r="J233" s="7"/>
      <c r="K233" s="1058" t="s">
        <v>1355</v>
      </c>
      <c r="L233" s="30" t="s">
        <v>1868</v>
      </c>
      <c r="M233" s="292" t="s">
        <v>1470</v>
      </c>
      <c r="N233" s="292"/>
      <c r="O233" s="967" t="s">
        <v>1480</v>
      </c>
      <c r="P233" s="968"/>
      <c r="Q233" s="968"/>
      <c r="R233" s="968">
        <v>202000</v>
      </c>
      <c r="S233" s="968"/>
      <c r="T233" s="967" t="s">
        <v>1483</v>
      </c>
      <c r="U233" s="969">
        <v>44005</v>
      </c>
      <c r="V233" s="968">
        <v>146000</v>
      </c>
      <c r="W233" s="969" t="s">
        <v>1801</v>
      </c>
      <c r="X233" s="967"/>
      <c r="Y233" s="967"/>
      <c r="Z233" s="969">
        <v>44048</v>
      </c>
      <c r="AA233" s="970" t="s">
        <v>1319</v>
      </c>
      <c r="AB233" s="967" t="s">
        <v>1464</v>
      </c>
      <c r="AC233" s="225"/>
      <c r="AE233" s="525"/>
    </row>
    <row r="234" spans="1:31" ht="37.5" x14ac:dyDescent="0.25">
      <c r="A234" s="453"/>
      <c r="B234" s="630"/>
      <c r="C234" s="621"/>
      <c r="D234" s="596" t="s">
        <v>500</v>
      </c>
      <c r="E234" s="622"/>
      <c r="F234" s="608"/>
      <c r="G234" s="311"/>
      <c r="H234" s="23"/>
      <c r="I234" s="23"/>
      <c r="J234" s="7"/>
      <c r="K234" s="1058"/>
      <c r="L234" s="30"/>
      <c r="M234" s="292"/>
      <c r="N234" s="292"/>
      <c r="O234" s="967"/>
      <c r="P234" s="968"/>
      <c r="Q234" s="968"/>
      <c r="R234" s="968"/>
      <c r="S234" s="968"/>
      <c r="T234" s="967" t="s">
        <v>1803</v>
      </c>
      <c r="U234" s="969">
        <v>44060</v>
      </c>
      <c r="V234" s="968">
        <v>56000</v>
      </c>
      <c r="W234" s="969"/>
      <c r="X234" s="967"/>
      <c r="Y234" s="967"/>
      <c r="Z234" s="967"/>
      <c r="AA234" s="995"/>
      <c r="AB234" s="967"/>
      <c r="AC234" s="225"/>
      <c r="AE234" s="525"/>
    </row>
    <row r="235" spans="1:31" x14ac:dyDescent="0.25">
      <c r="A235" s="453"/>
      <c r="B235" s="630"/>
      <c r="C235" s="621"/>
      <c r="D235" s="596" t="s">
        <v>500</v>
      </c>
      <c r="E235" s="622"/>
      <c r="F235" s="608"/>
      <c r="G235" s="311"/>
      <c r="H235" s="23"/>
      <c r="I235" s="23"/>
      <c r="J235" s="7"/>
      <c r="K235" s="1058"/>
      <c r="L235" s="30"/>
      <c r="M235" s="292"/>
      <c r="N235" s="292"/>
      <c r="O235" s="967"/>
      <c r="P235" s="968"/>
      <c r="Q235" s="968"/>
      <c r="R235" s="968"/>
      <c r="S235" s="968"/>
      <c r="T235" s="967" t="s">
        <v>552</v>
      </c>
      <c r="U235" s="969">
        <v>44126</v>
      </c>
      <c r="V235" s="968">
        <v>2409.0300000000002</v>
      </c>
      <c r="W235" s="969"/>
      <c r="X235" s="967"/>
      <c r="Y235" s="967"/>
      <c r="Z235" s="967"/>
      <c r="AA235" s="995"/>
      <c r="AB235" s="967"/>
      <c r="AC235" s="225"/>
      <c r="AE235" s="525"/>
    </row>
    <row r="236" spans="1:31" x14ac:dyDescent="0.25">
      <c r="A236" s="453"/>
      <c r="B236" s="630"/>
      <c r="C236" s="621"/>
      <c r="D236" s="596" t="s">
        <v>500</v>
      </c>
      <c r="E236" s="622"/>
      <c r="F236" s="608"/>
      <c r="G236" s="311"/>
      <c r="H236" s="23"/>
      <c r="I236" s="23"/>
      <c r="J236" s="7"/>
      <c r="K236" s="63"/>
      <c r="L236" s="617"/>
      <c r="M236" s="292"/>
      <c r="N236" s="292"/>
      <c r="O236" s="967"/>
      <c r="P236" s="968"/>
      <c r="Q236" s="968"/>
      <c r="R236" s="968"/>
      <c r="S236" s="968"/>
      <c r="T236" s="967" t="s">
        <v>552</v>
      </c>
      <c r="U236" s="969">
        <v>44126</v>
      </c>
      <c r="V236" s="968">
        <v>1434.2</v>
      </c>
      <c r="W236" s="969"/>
      <c r="X236" s="967"/>
      <c r="Y236" s="967"/>
      <c r="Z236" s="967"/>
      <c r="AA236" s="995"/>
      <c r="AB236" s="967"/>
      <c r="AC236" s="225"/>
      <c r="AE236" s="525"/>
    </row>
    <row r="237" spans="1:31" ht="79.5" customHeight="1" x14ac:dyDescent="0.25">
      <c r="A237" s="1057"/>
      <c r="B237" s="727" t="s">
        <v>2278</v>
      </c>
      <c r="C237" s="621">
        <v>6</v>
      </c>
      <c r="D237" s="596" t="s">
        <v>500</v>
      </c>
      <c r="E237" s="622"/>
      <c r="F237" s="608">
        <v>1433895.53</v>
      </c>
      <c r="G237" s="309"/>
      <c r="H237" s="7" t="s">
        <v>1804</v>
      </c>
      <c r="I237" s="838">
        <v>44039</v>
      </c>
      <c r="J237" s="1165">
        <v>44050</v>
      </c>
      <c r="K237" s="63" t="s">
        <v>1808</v>
      </c>
      <c r="L237" s="1166" t="s">
        <v>3134</v>
      </c>
      <c r="M237" s="288" t="s">
        <v>2811</v>
      </c>
      <c r="N237" s="7"/>
      <c r="O237" s="553" t="s">
        <v>2317</v>
      </c>
      <c r="P237" s="555"/>
      <c r="Q237" s="555"/>
      <c r="R237" s="555">
        <v>1188000</v>
      </c>
      <c r="S237" s="555"/>
      <c r="T237" s="553" t="s">
        <v>2319</v>
      </c>
      <c r="U237" s="966">
        <v>44166</v>
      </c>
      <c r="V237" s="555">
        <v>645109.26</v>
      </c>
      <c r="W237" s="553"/>
      <c r="X237" s="553"/>
      <c r="Y237" s="553"/>
      <c r="Z237" s="553"/>
      <c r="AA237" s="1012" t="s">
        <v>2714</v>
      </c>
      <c r="AB237" s="998" t="s">
        <v>413</v>
      </c>
      <c r="AC237" s="225"/>
      <c r="AE237" s="525"/>
    </row>
    <row r="238" spans="1:31" ht="53.25" customHeight="1" x14ac:dyDescent="0.25">
      <c r="A238" s="1057"/>
      <c r="B238" s="727"/>
      <c r="C238" s="1167">
        <v>1</v>
      </c>
      <c r="D238" s="597" t="s">
        <v>500</v>
      </c>
      <c r="E238" s="657"/>
      <c r="F238" s="609"/>
      <c r="G238" s="1168"/>
      <c r="H238" s="7"/>
      <c r="I238" s="840"/>
      <c r="J238" s="1165"/>
      <c r="K238" s="59"/>
      <c r="L238" s="656"/>
      <c r="M238" s="235" t="s">
        <v>2274</v>
      </c>
      <c r="N238" s="7"/>
      <c r="O238" s="553" t="s">
        <v>2317</v>
      </c>
      <c r="P238" s="555"/>
      <c r="Q238" s="555"/>
      <c r="R238" s="555">
        <v>198000</v>
      </c>
      <c r="S238" s="555"/>
      <c r="T238" s="553" t="s">
        <v>2318</v>
      </c>
      <c r="U238" s="966">
        <v>44179</v>
      </c>
      <c r="V238" s="555">
        <v>107518.21</v>
      </c>
      <c r="W238" s="553"/>
      <c r="X238" s="553"/>
      <c r="Y238" s="553"/>
      <c r="Z238" s="553"/>
      <c r="AA238" s="1013" t="s">
        <v>2715</v>
      </c>
      <c r="AB238" s="972"/>
      <c r="AC238" s="225"/>
      <c r="AE238" s="525"/>
    </row>
    <row r="239" spans="1:31" ht="51" customHeight="1" x14ac:dyDescent="0.25">
      <c r="A239" s="636" t="s">
        <v>573</v>
      </c>
      <c r="B239" s="637" t="s">
        <v>1463</v>
      </c>
      <c r="C239" s="638">
        <v>8</v>
      </c>
      <c r="D239" s="596" t="s">
        <v>500</v>
      </c>
      <c r="E239" s="308"/>
      <c r="F239" s="305">
        <v>3000000</v>
      </c>
      <c r="G239" s="311" t="s">
        <v>1115</v>
      </c>
      <c r="H239" s="23"/>
      <c r="I239" s="23"/>
      <c r="J239" s="7"/>
      <c r="K239" s="73"/>
      <c r="L239" s="1169" t="s">
        <v>2490</v>
      </c>
      <c r="M239" s="7"/>
      <c r="N239" s="7"/>
      <c r="O239" s="553"/>
      <c r="P239" s="555"/>
      <c r="Q239" s="555"/>
      <c r="R239" s="555"/>
      <c r="S239" s="555"/>
      <c r="T239" s="553"/>
      <c r="U239" s="553"/>
      <c r="V239" s="555"/>
      <c r="W239" s="553"/>
      <c r="X239" s="553"/>
      <c r="Y239" s="553"/>
      <c r="Z239" s="553"/>
      <c r="AA239" s="974" t="s">
        <v>2490</v>
      </c>
      <c r="AB239" s="553"/>
      <c r="AC239" s="225"/>
      <c r="AE239" s="525"/>
    </row>
    <row r="240" spans="1:31" ht="92.25" customHeight="1" x14ac:dyDescent="0.25">
      <c r="A240" s="623"/>
      <c r="B240" s="631" t="s">
        <v>1356</v>
      </c>
      <c r="C240" s="621">
        <v>1</v>
      </c>
      <c r="D240" s="596" t="s">
        <v>500</v>
      </c>
      <c r="E240" s="622"/>
      <c r="F240" s="608">
        <v>360000</v>
      </c>
      <c r="G240" s="311"/>
      <c r="H240" s="23"/>
      <c r="I240" s="23"/>
      <c r="J240" s="7"/>
      <c r="K240" s="1058" t="s">
        <v>1357</v>
      </c>
      <c r="L240" s="30" t="s">
        <v>1896</v>
      </c>
      <c r="M240" s="292" t="s">
        <v>1469</v>
      </c>
      <c r="N240" s="292"/>
      <c r="O240" s="967" t="s">
        <v>1481</v>
      </c>
      <c r="P240" s="968"/>
      <c r="Q240" s="968"/>
      <c r="R240" s="968">
        <v>339300</v>
      </c>
      <c r="S240" s="968"/>
      <c r="T240" s="967" t="s">
        <v>1482</v>
      </c>
      <c r="U240" s="969">
        <v>44018</v>
      </c>
      <c r="V240" s="968">
        <v>245900</v>
      </c>
      <c r="W240" s="969">
        <v>44041</v>
      </c>
      <c r="X240" s="967"/>
      <c r="Y240" s="967"/>
      <c r="Z240" s="969">
        <v>44048</v>
      </c>
      <c r="AA240" s="970" t="s">
        <v>1895</v>
      </c>
      <c r="AB240" s="967" t="s">
        <v>1464</v>
      </c>
      <c r="AC240" s="225"/>
      <c r="AE240" s="525"/>
    </row>
    <row r="241" spans="1:31" ht="37.5" x14ac:dyDescent="0.25">
      <c r="A241" s="623"/>
      <c r="B241" s="731"/>
      <c r="C241" s="621"/>
      <c r="D241" s="596" t="s">
        <v>500</v>
      </c>
      <c r="E241" s="622"/>
      <c r="F241" s="608"/>
      <c r="G241" s="311"/>
      <c r="H241" s="23"/>
      <c r="I241" s="23"/>
      <c r="J241" s="7"/>
      <c r="K241" s="1058"/>
      <c r="L241" s="30"/>
      <c r="M241" s="292"/>
      <c r="N241" s="292"/>
      <c r="O241" s="967"/>
      <c r="P241" s="968"/>
      <c r="Q241" s="968"/>
      <c r="R241" s="968"/>
      <c r="S241" s="968"/>
      <c r="T241" s="967" t="s">
        <v>1851</v>
      </c>
      <c r="U241" s="969">
        <v>44067</v>
      </c>
      <c r="V241" s="968">
        <v>93400</v>
      </c>
      <c r="W241" s="969"/>
      <c r="X241" s="967"/>
      <c r="Y241" s="967"/>
      <c r="Z241" s="969"/>
      <c r="AA241" s="995"/>
      <c r="AB241" s="967"/>
      <c r="AC241" s="225"/>
      <c r="AE241" s="525"/>
    </row>
    <row r="242" spans="1:31" x14ac:dyDescent="0.25">
      <c r="A242" s="623"/>
      <c r="B242" s="731"/>
      <c r="C242" s="621"/>
      <c r="D242" s="596" t="s">
        <v>500</v>
      </c>
      <c r="E242" s="622"/>
      <c r="F242" s="608"/>
      <c r="G242" s="311"/>
      <c r="H242" s="23"/>
      <c r="I242" s="23"/>
      <c r="J242" s="7"/>
      <c r="K242" s="63"/>
      <c r="L242" s="617"/>
      <c r="M242" s="292"/>
      <c r="N242" s="292"/>
      <c r="O242" s="967"/>
      <c r="P242" s="968"/>
      <c r="Q242" s="968"/>
      <c r="R242" s="968"/>
      <c r="S242" s="968"/>
      <c r="T242" s="967"/>
      <c r="U242" s="969"/>
      <c r="V242" s="968"/>
      <c r="W242" s="967"/>
      <c r="X242" s="967"/>
      <c r="Y242" s="967"/>
      <c r="Z242" s="967"/>
      <c r="AA242" s="995"/>
      <c r="AB242" s="967"/>
      <c r="AC242" s="225"/>
      <c r="AE242" s="525"/>
    </row>
    <row r="243" spans="1:31" ht="92.25" customHeight="1" x14ac:dyDescent="0.25">
      <c r="A243" s="1170"/>
      <c r="B243" s="637" t="s">
        <v>2279</v>
      </c>
      <c r="C243" s="621">
        <v>6</v>
      </c>
      <c r="D243" s="596" t="s">
        <v>500</v>
      </c>
      <c r="E243" s="622"/>
      <c r="F243" s="608">
        <v>2498824.73</v>
      </c>
      <c r="G243" s="311"/>
      <c r="H243" s="7" t="s">
        <v>1804</v>
      </c>
      <c r="I243" s="838">
        <v>44039</v>
      </c>
      <c r="J243" s="1165">
        <v>44050</v>
      </c>
      <c r="K243" s="63" t="s">
        <v>1809</v>
      </c>
      <c r="L243" s="1166" t="s">
        <v>3134</v>
      </c>
      <c r="M243" s="288" t="s">
        <v>2812</v>
      </c>
      <c r="N243" s="7"/>
      <c r="O243" s="553" t="s">
        <v>2314</v>
      </c>
      <c r="P243" s="555"/>
      <c r="Q243" s="555"/>
      <c r="R243" s="555">
        <v>2280000</v>
      </c>
      <c r="S243" s="555"/>
      <c r="T243" s="553" t="s">
        <v>2315</v>
      </c>
      <c r="U243" s="966">
        <v>44166</v>
      </c>
      <c r="V243" s="555">
        <v>1581666.96</v>
      </c>
      <c r="W243" s="553"/>
      <c r="X243" s="553"/>
      <c r="Y243" s="553"/>
      <c r="Z243" s="553"/>
      <c r="AA243" s="1014" t="s">
        <v>2716</v>
      </c>
      <c r="AB243" s="998" t="s">
        <v>413</v>
      </c>
      <c r="AC243" s="225"/>
      <c r="AE243" s="525"/>
    </row>
    <row r="244" spans="1:31" s="225" customFormat="1" ht="64.5" customHeight="1" x14ac:dyDescent="0.25">
      <c r="A244" s="1170"/>
      <c r="B244" s="1171"/>
      <c r="C244" s="1167">
        <v>1</v>
      </c>
      <c r="D244" s="597" t="s">
        <v>500</v>
      </c>
      <c r="E244" s="657"/>
      <c r="F244" s="609"/>
      <c r="G244" s="239"/>
      <c r="H244" s="7"/>
      <c r="I244" s="840"/>
      <c r="J244" s="1165"/>
      <c r="K244" s="59"/>
      <c r="L244" s="656"/>
      <c r="M244" s="235" t="s">
        <v>2275</v>
      </c>
      <c r="N244" s="7"/>
      <c r="O244" s="553" t="s">
        <v>2314</v>
      </c>
      <c r="P244" s="555"/>
      <c r="Q244" s="555"/>
      <c r="R244" s="555">
        <v>380000</v>
      </c>
      <c r="S244" s="555"/>
      <c r="T244" s="553" t="s">
        <v>2316</v>
      </c>
      <c r="U244" s="966">
        <v>44179</v>
      </c>
      <c r="V244" s="555">
        <v>263611.15999999997</v>
      </c>
      <c r="W244" s="553"/>
      <c r="X244" s="553"/>
      <c r="Y244" s="553"/>
      <c r="Z244" s="553"/>
      <c r="AA244" s="1015" t="s">
        <v>2717</v>
      </c>
      <c r="AB244" s="972"/>
    </row>
    <row r="245" spans="1:31" ht="89.25" customHeight="1" x14ac:dyDescent="0.25">
      <c r="A245" s="615" t="s">
        <v>574</v>
      </c>
      <c r="B245" s="627" t="s">
        <v>86</v>
      </c>
      <c r="C245" s="304">
        <v>1</v>
      </c>
      <c r="D245" s="596" t="s">
        <v>500</v>
      </c>
      <c r="E245" s="308">
        <v>300000</v>
      </c>
      <c r="F245" s="305">
        <f>E245*C245</f>
        <v>300000</v>
      </c>
      <c r="G245" s="311" t="s">
        <v>182</v>
      </c>
      <c r="H245" s="7" t="s">
        <v>849</v>
      </c>
      <c r="I245" s="838">
        <v>43840</v>
      </c>
      <c r="J245" s="840">
        <v>43875</v>
      </c>
      <c r="K245" s="59" t="s">
        <v>850</v>
      </c>
      <c r="L245" s="594" t="s">
        <v>1757</v>
      </c>
      <c r="M245" s="292" t="s">
        <v>1465</v>
      </c>
      <c r="N245" s="292"/>
      <c r="O245" s="967" t="s">
        <v>1367</v>
      </c>
      <c r="P245" s="968"/>
      <c r="Q245" s="968"/>
      <c r="R245" s="968">
        <v>275726.53999999998</v>
      </c>
      <c r="S245" s="968"/>
      <c r="T245" s="967" t="s">
        <v>1368</v>
      </c>
      <c r="U245" s="969">
        <v>43994</v>
      </c>
      <c r="V245" s="968">
        <v>122010.72</v>
      </c>
      <c r="W245" s="969">
        <v>44005</v>
      </c>
      <c r="X245" s="967"/>
      <c r="Y245" s="967"/>
      <c r="Z245" s="969">
        <v>44007</v>
      </c>
      <c r="AA245" s="970" t="s">
        <v>1756</v>
      </c>
      <c r="AB245" s="967" t="s">
        <v>413</v>
      </c>
      <c r="AC245" s="225"/>
      <c r="AE245" s="525"/>
    </row>
    <row r="246" spans="1:31" ht="37.5" x14ac:dyDescent="0.25">
      <c r="A246" s="629"/>
      <c r="B246" s="624"/>
      <c r="C246" s="304"/>
      <c r="D246" s="596" t="s">
        <v>500</v>
      </c>
      <c r="E246" s="308"/>
      <c r="F246" s="305"/>
      <c r="G246" s="311"/>
      <c r="H246" s="7"/>
      <c r="I246" s="838"/>
      <c r="J246" s="840"/>
      <c r="K246" s="1058"/>
      <c r="L246" s="155"/>
      <c r="M246" s="292"/>
      <c r="N246" s="292"/>
      <c r="O246" s="967"/>
      <c r="P246" s="968"/>
      <c r="Q246" s="968"/>
      <c r="R246" s="968"/>
      <c r="S246" s="968"/>
      <c r="T246" s="967" t="s">
        <v>1499</v>
      </c>
      <c r="U246" s="969">
        <v>44014</v>
      </c>
      <c r="V246" s="968">
        <v>153715.82</v>
      </c>
      <c r="W246" s="967"/>
      <c r="X246" s="967"/>
      <c r="Y246" s="967"/>
      <c r="Z246" s="967"/>
      <c r="AA246" s="970"/>
      <c r="AB246" s="967"/>
      <c r="AC246" s="225"/>
      <c r="AE246" s="525"/>
    </row>
    <row r="247" spans="1:31" x14ac:dyDescent="0.25">
      <c r="A247" s="629"/>
      <c r="B247" s="624"/>
      <c r="C247" s="304"/>
      <c r="D247" s="596" t="s">
        <v>500</v>
      </c>
      <c r="E247" s="308"/>
      <c r="F247" s="305"/>
      <c r="G247" s="311"/>
      <c r="H247" s="7"/>
      <c r="I247" s="838"/>
      <c r="J247" s="840"/>
      <c r="K247" s="1058"/>
      <c r="L247" s="155"/>
      <c r="M247" s="292"/>
      <c r="N247" s="292"/>
      <c r="O247" s="967"/>
      <c r="P247" s="968"/>
      <c r="Q247" s="968"/>
      <c r="R247" s="968"/>
      <c r="S247" s="968"/>
      <c r="T247" s="967" t="s">
        <v>552</v>
      </c>
      <c r="U247" s="969">
        <v>44033</v>
      </c>
      <c r="V247" s="968">
        <v>1160.3699999999999</v>
      </c>
      <c r="W247" s="967"/>
      <c r="X247" s="967"/>
      <c r="Y247" s="967"/>
      <c r="Z247" s="967"/>
      <c r="AA247" s="970"/>
      <c r="AB247" s="967"/>
      <c r="AC247" s="225"/>
      <c r="AE247" s="525"/>
    </row>
    <row r="248" spans="1:31" x14ac:dyDescent="0.25">
      <c r="A248" s="629"/>
      <c r="B248" s="624"/>
      <c r="C248" s="304"/>
      <c r="D248" s="596" t="s">
        <v>500</v>
      </c>
      <c r="E248" s="308"/>
      <c r="F248" s="305"/>
      <c r="G248" s="311"/>
      <c r="H248" s="7"/>
      <c r="I248" s="838"/>
      <c r="J248" s="840"/>
      <c r="K248" s="1058"/>
      <c r="L248" s="155"/>
      <c r="M248" s="292"/>
      <c r="N248" s="292"/>
      <c r="O248" s="967"/>
      <c r="P248" s="968"/>
      <c r="Q248" s="968"/>
      <c r="R248" s="968"/>
      <c r="S248" s="968"/>
      <c r="T248" s="967" t="s">
        <v>552</v>
      </c>
      <c r="U248" s="969">
        <v>44033</v>
      </c>
      <c r="V248" s="968">
        <v>1957.66</v>
      </c>
      <c r="W248" s="967"/>
      <c r="X248" s="967"/>
      <c r="Y248" s="967"/>
      <c r="Z248" s="967"/>
      <c r="AA248" s="970"/>
      <c r="AB248" s="967"/>
      <c r="AC248" s="225"/>
      <c r="AE248" s="525"/>
    </row>
    <row r="249" spans="1:31" x14ac:dyDescent="0.25">
      <c r="A249" s="629"/>
      <c r="B249" s="624" t="s">
        <v>1830</v>
      </c>
      <c r="C249" s="304">
        <v>1</v>
      </c>
      <c r="D249" s="596" t="s">
        <v>500</v>
      </c>
      <c r="E249" s="308"/>
      <c r="F249" s="305">
        <v>300000</v>
      </c>
      <c r="G249" s="311"/>
      <c r="H249" s="7"/>
      <c r="I249" s="838"/>
      <c r="J249" s="840"/>
      <c r="K249" s="23"/>
      <c r="L249" s="733" t="s">
        <v>1426</v>
      </c>
      <c r="M249" s="7"/>
      <c r="N249" s="7"/>
      <c r="O249" s="553"/>
      <c r="P249" s="555"/>
      <c r="Q249" s="555"/>
      <c r="R249" s="555"/>
      <c r="S249" s="555"/>
      <c r="T249" s="553"/>
      <c r="U249" s="553"/>
      <c r="V249" s="555"/>
      <c r="W249" s="553"/>
      <c r="X249" s="553"/>
      <c r="Y249" s="553"/>
      <c r="Z249" s="553"/>
      <c r="AA249" s="974" t="s">
        <v>1376</v>
      </c>
      <c r="AB249" s="553"/>
      <c r="AC249" s="225"/>
      <c r="AE249" s="525"/>
    </row>
    <row r="250" spans="1:31" ht="56.25" x14ac:dyDescent="0.25">
      <c r="A250" s="616"/>
      <c r="B250" s="627" t="s">
        <v>86</v>
      </c>
      <c r="C250" s="621">
        <v>1</v>
      </c>
      <c r="D250" s="596" t="s">
        <v>500</v>
      </c>
      <c r="E250" s="622"/>
      <c r="F250" s="305">
        <v>300000</v>
      </c>
      <c r="G250" s="311"/>
      <c r="H250" s="7"/>
      <c r="I250" s="838"/>
      <c r="J250" s="840"/>
      <c r="K250" s="1058" t="s">
        <v>1415</v>
      </c>
      <c r="L250" s="30" t="s">
        <v>1471</v>
      </c>
      <c r="M250" s="292" t="s">
        <v>1472</v>
      </c>
      <c r="N250" s="292"/>
      <c r="O250" s="967" t="s">
        <v>1486</v>
      </c>
      <c r="P250" s="968"/>
      <c r="Q250" s="968"/>
      <c r="R250" s="968">
        <v>370000</v>
      </c>
      <c r="S250" s="968"/>
      <c r="T250" s="967" t="s">
        <v>1487</v>
      </c>
      <c r="U250" s="969">
        <v>44018</v>
      </c>
      <c r="V250" s="968">
        <v>157994.82999999999</v>
      </c>
      <c r="W250" s="969">
        <v>44042</v>
      </c>
      <c r="X250" s="967"/>
      <c r="Y250" s="967"/>
      <c r="Z250" s="969">
        <v>44048</v>
      </c>
      <c r="AA250" s="970" t="s">
        <v>1869</v>
      </c>
      <c r="AB250" s="967" t="s">
        <v>413</v>
      </c>
      <c r="AC250" s="225"/>
      <c r="AE250" s="525"/>
    </row>
    <row r="251" spans="1:31" ht="56.25" x14ac:dyDescent="0.25">
      <c r="A251" s="616"/>
      <c r="B251" s="627"/>
      <c r="C251" s="621"/>
      <c r="D251" s="596" t="s">
        <v>500</v>
      </c>
      <c r="E251" s="622"/>
      <c r="F251" s="305"/>
      <c r="G251" s="311"/>
      <c r="H251" s="7"/>
      <c r="I251" s="838"/>
      <c r="J251" s="840"/>
      <c r="K251" s="1058"/>
      <c r="L251" s="30"/>
      <c r="M251" s="292"/>
      <c r="N251" s="292"/>
      <c r="O251" s="967"/>
      <c r="P251" s="968"/>
      <c r="Q251" s="968"/>
      <c r="R251" s="968"/>
      <c r="S251" s="968"/>
      <c r="T251" s="967" t="s">
        <v>1831</v>
      </c>
      <c r="U251" s="969">
        <v>44060</v>
      </c>
      <c r="V251" s="968">
        <v>212005.17</v>
      </c>
      <c r="W251" s="969"/>
      <c r="X251" s="967"/>
      <c r="Y251" s="967"/>
      <c r="Z251" s="967"/>
      <c r="AA251" s="995"/>
      <c r="AB251" s="967"/>
      <c r="AC251" s="225"/>
      <c r="AE251" s="525"/>
    </row>
    <row r="252" spans="1:31" x14ac:dyDescent="0.25">
      <c r="A252" s="616"/>
      <c r="B252" s="627"/>
      <c r="C252" s="621"/>
      <c r="D252" s="596" t="s">
        <v>500</v>
      </c>
      <c r="E252" s="622"/>
      <c r="F252" s="305"/>
      <c r="G252" s="311"/>
      <c r="H252" s="7"/>
      <c r="I252" s="838"/>
      <c r="J252" s="840"/>
      <c r="K252" s="1058"/>
      <c r="L252" s="30"/>
      <c r="M252" s="292"/>
      <c r="N252" s="292"/>
      <c r="O252" s="967"/>
      <c r="P252" s="968"/>
      <c r="Q252" s="968"/>
      <c r="R252" s="968"/>
      <c r="S252" s="968"/>
      <c r="T252" s="967" t="s">
        <v>552</v>
      </c>
      <c r="U252" s="969">
        <v>44099</v>
      </c>
      <c r="V252" s="968">
        <v>2627</v>
      </c>
      <c r="W252" s="969"/>
      <c r="X252" s="967"/>
      <c r="Y252" s="967"/>
      <c r="Z252" s="967"/>
      <c r="AA252" s="995"/>
      <c r="AB252" s="967"/>
      <c r="AC252" s="225"/>
      <c r="AE252" s="525"/>
    </row>
    <row r="253" spans="1:31" ht="137.25" customHeight="1" x14ac:dyDescent="0.25">
      <c r="A253" s="628" t="s">
        <v>575</v>
      </c>
      <c r="B253" s="51" t="s">
        <v>125</v>
      </c>
      <c r="C253" s="304">
        <v>2</v>
      </c>
      <c r="D253" s="596" t="s">
        <v>500</v>
      </c>
      <c r="E253" s="52">
        <v>436000</v>
      </c>
      <c r="F253" s="305">
        <f>E253*C253</f>
        <v>872000</v>
      </c>
      <c r="G253" s="34" t="s">
        <v>129</v>
      </c>
      <c r="H253" s="7" t="s">
        <v>352</v>
      </c>
      <c r="I253" s="840">
        <v>43650</v>
      </c>
      <c r="J253" s="7" t="s">
        <v>353</v>
      </c>
      <c r="K253" s="1058" t="s">
        <v>351</v>
      </c>
      <c r="L253" s="236" t="s">
        <v>1857</v>
      </c>
      <c r="M253" s="292" t="s">
        <v>354</v>
      </c>
      <c r="N253" s="292" t="s">
        <v>355</v>
      </c>
      <c r="O253" s="967" t="s">
        <v>356</v>
      </c>
      <c r="P253" s="968"/>
      <c r="Q253" s="968"/>
      <c r="R253" s="968">
        <v>850840.01</v>
      </c>
      <c r="S253" s="968"/>
      <c r="T253" s="967" t="s">
        <v>947</v>
      </c>
      <c r="U253" s="967"/>
      <c r="V253" s="968"/>
      <c r="W253" s="967" t="s">
        <v>893</v>
      </c>
      <c r="X253" s="967"/>
      <c r="Y253" s="967"/>
      <c r="Z253" s="969" t="s">
        <v>1219</v>
      </c>
      <c r="AA253" s="970" t="s">
        <v>1257</v>
      </c>
      <c r="AB253" s="967" t="s">
        <v>357</v>
      </c>
      <c r="AC253" s="225"/>
      <c r="AE253" s="525"/>
    </row>
    <row r="254" spans="1:31" ht="59.25" customHeight="1" x14ac:dyDescent="0.25">
      <c r="A254" s="453"/>
      <c r="B254" s="51"/>
      <c r="C254" s="304"/>
      <c r="D254" s="596" t="s">
        <v>500</v>
      </c>
      <c r="E254" s="52"/>
      <c r="F254" s="305"/>
      <c r="G254" s="34"/>
      <c r="H254" s="7"/>
      <c r="I254" s="840"/>
      <c r="J254" s="7"/>
      <c r="K254" s="1058"/>
      <c r="L254" s="236"/>
      <c r="M254" s="292"/>
      <c r="N254" s="292"/>
      <c r="O254" s="967"/>
      <c r="P254" s="968"/>
      <c r="Q254" s="968"/>
      <c r="R254" s="968"/>
      <c r="S254" s="968"/>
      <c r="T254" s="967" t="s">
        <v>1198</v>
      </c>
      <c r="U254" s="967"/>
      <c r="V254" s="968"/>
      <c r="W254" s="967" t="s">
        <v>1218</v>
      </c>
      <c r="X254" s="967"/>
      <c r="Y254" s="967"/>
      <c r="Z254" s="969"/>
      <c r="AA254" s="967"/>
      <c r="AB254" s="967"/>
      <c r="AC254" s="225"/>
      <c r="AE254" s="525"/>
    </row>
    <row r="255" spans="1:31" ht="56.25" customHeight="1" x14ac:dyDescent="0.25">
      <c r="A255" s="453"/>
      <c r="B255" s="51"/>
      <c r="C255" s="304"/>
      <c r="D255" s="596" t="s">
        <v>500</v>
      </c>
      <c r="E255" s="52"/>
      <c r="F255" s="305"/>
      <c r="G255" s="34"/>
      <c r="H255" s="7"/>
      <c r="I255" s="840"/>
      <c r="J255" s="7"/>
      <c r="K255" s="1058"/>
      <c r="L255" s="236"/>
      <c r="M255" s="292"/>
      <c r="N255" s="292"/>
      <c r="O255" s="967"/>
      <c r="P255" s="968"/>
      <c r="Q255" s="968"/>
      <c r="R255" s="968"/>
      <c r="S255" s="968"/>
      <c r="T255" s="967" t="s">
        <v>1199</v>
      </c>
      <c r="U255" s="967"/>
      <c r="V255" s="968"/>
      <c r="W255" s="967"/>
      <c r="X255" s="967"/>
      <c r="Y255" s="967"/>
      <c r="Z255" s="969"/>
      <c r="AA255" s="967"/>
      <c r="AB255" s="967"/>
      <c r="AC255" s="225"/>
      <c r="AE255" s="525"/>
    </row>
    <row r="256" spans="1:31" ht="56.25" customHeight="1" x14ac:dyDescent="0.25">
      <c r="A256" s="453"/>
      <c r="B256" s="51"/>
      <c r="C256" s="304"/>
      <c r="D256" s="596" t="s">
        <v>500</v>
      </c>
      <c r="E256" s="52"/>
      <c r="F256" s="305"/>
      <c r="G256" s="34"/>
      <c r="H256" s="7"/>
      <c r="I256" s="840"/>
      <c r="J256" s="7"/>
      <c r="K256" s="1058"/>
      <c r="L256" s="236"/>
      <c r="M256" s="292"/>
      <c r="N256" s="292"/>
      <c r="O256" s="967"/>
      <c r="P256" s="968"/>
      <c r="Q256" s="968"/>
      <c r="R256" s="968"/>
      <c r="S256" s="968"/>
      <c r="T256" s="967" t="s">
        <v>1200</v>
      </c>
      <c r="U256" s="969">
        <v>43950</v>
      </c>
      <c r="V256" s="968">
        <v>850840.01</v>
      </c>
      <c r="W256" s="967"/>
      <c r="X256" s="967"/>
      <c r="Y256" s="967"/>
      <c r="Z256" s="969"/>
      <c r="AA256" s="967"/>
      <c r="AB256" s="967"/>
      <c r="AC256" s="225"/>
      <c r="AE256" s="525"/>
    </row>
    <row r="257" spans="1:31" x14ac:dyDescent="0.25">
      <c r="A257" s="453"/>
      <c r="B257" s="51"/>
      <c r="C257" s="304"/>
      <c r="D257" s="596" t="s">
        <v>500</v>
      </c>
      <c r="E257" s="52"/>
      <c r="F257" s="305"/>
      <c r="G257" s="34"/>
      <c r="H257" s="7"/>
      <c r="I257" s="840"/>
      <c r="J257" s="7"/>
      <c r="K257" s="1058"/>
      <c r="L257" s="236"/>
      <c r="M257" s="292"/>
      <c r="N257" s="292"/>
      <c r="O257" s="967"/>
      <c r="P257" s="968"/>
      <c r="Q257" s="968"/>
      <c r="R257" s="968"/>
      <c r="S257" s="968"/>
      <c r="T257" s="967" t="s">
        <v>552</v>
      </c>
      <c r="U257" s="969">
        <v>43973</v>
      </c>
      <c r="V257" s="968">
        <v>6040.96</v>
      </c>
      <c r="W257" s="967"/>
      <c r="X257" s="967"/>
      <c r="Y257" s="967"/>
      <c r="Z257" s="969"/>
      <c r="AA257" s="967"/>
      <c r="AB257" s="967"/>
      <c r="AC257" s="225"/>
      <c r="AE257" s="525"/>
    </row>
    <row r="258" spans="1:31" ht="320.25" customHeight="1" x14ac:dyDescent="0.25">
      <c r="A258" s="615" t="s">
        <v>1063</v>
      </c>
      <c r="B258" s="1172" t="s">
        <v>126</v>
      </c>
      <c r="C258" s="1173">
        <v>7</v>
      </c>
      <c r="D258" s="1174" t="s">
        <v>500</v>
      </c>
      <c r="E258" s="52"/>
      <c r="F258" s="305">
        <v>2602627</v>
      </c>
      <c r="G258" s="23" t="s">
        <v>166</v>
      </c>
      <c r="H258" s="23" t="s">
        <v>358</v>
      </c>
      <c r="I258" s="838" t="s">
        <v>359</v>
      </c>
      <c r="J258" s="312" t="s">
        <v>360</v>
      </c>
      <c r="K258" s="314" t="s">
        <v>1514</v>
      </c>
      <c r="L258" s="287" t="s">
        <v>2813</v>
      </c>
      <c r="M258" s="235" t="s">
        <v>2814</v>
      </c>
      <c r="N258" s="7" t="s">
        <v>484</v>
      </c>
      <c r="O258" s="553" t="s">
        <v>928</v>
      </c>
      <c r="P258" s="555"/>
      <c r="Q258" s="555">
        <v>556012.80000000005</v>
      </c>
      <c r="R258" s="555"/>
      <c r="S258" s="555"/>
      <c r="T258" s="553"/>
      <c r="U258" s="553"/>
      <c r="V258" s="555"/>
      <c r="W258" s="553"/>
      <c r="X258" s="553"/>
      <c r="Y258" s="553"/>
      <c r="Z258" s="553"/>
      <c r="AA258" s="1016" t="s">
        <v>2718</v>
      </c>
      <c r="AB258" s="1017" t="s">
        <v>346</v>
      </c>
      <c r="AC258" s="225"/>
      <c r="AE258" s="525"/>
    </row>
    <row r="259" spans="1:31" s="225" customFormat="1" ht="90.75" customHeight="1" x14ac:dyDescent="0.25">
      <c r="A259" s="616"/>
      <c r="B259" s="1175"/>
      <c r="C259" s="1176"/>
      <c r="D259" s="1174" t="s">
        <v>500</v>
      </c>
      <c r="E259" s="28"/>
      <c r="F259" s="154"/>
      <c r="G259" s="7"/>
      <c r="H259" s="7"/>
      <c r="I259" s="840"/>
      <c r="J259" s="312"/>
      <c r="K259" s="654"/>
      <c r="L259" s="328"/>
      <c r="M259" s="235" t="s">
        <v>2157</v>
      </c>
      <c r="N259" s="7"/>
      <c r="O259" s="553" t="s">
        <v>2012</v>
      </c>
      <c r="P259" s="555"/>
      <c r="Q259" s="555">
        <v>530495.56000000006</v>
      </c>
      <c r="R259" s="555"/>
      <c r="S259" s="555"/>
      <c r="T259" s="553"/>
      <c r="U259" s="553"/>
      <c r="V259" s="555"/>
      <c r="W259" s="553"/>
      <c r="X259" s="553"/>
      <c r="Y259" s="553"/>
      <c r="Z259" s="553"/>
      <c r="AA259" s="957" t="s">
        <v>2719</v>
      </c>
      <c r="AB259" s="553" t="s">
        <v>342</v>
      </c>
    </row>
    <row r="260" spans="1:31" ht="244.5" customHeight="1" x14ac:dyDescent="0.25">
      <c r="A260" s="454" t="s">
        <v>2006</v>
      </c>
      <c r="B260" s="51" t="s">
        <v>127</v>
      </c>
      <c r="C260" s="304">
        <v>1</v>
      </c>
      <c r="D260" s="596" t="s">
        <v>500</v>
      </c>
      <c r="E260" s="52">
        <v>672375</v>
      </c>
      <c r="F260" s="305">
        <v>672375</v>
      </c>
      <c r="G260" s="23"/>
      <c r="H260" s="23" t="s">
        <v>358</v>
      </c>
      <c r="I260" s="838" t="s">
        <v>359</v>
      </c>
      <c r="J260" s="935" t="s">
        <v>360</v>
      </c>
      <c r="K260" s="1058" t="s">
        <v>2815</v>
      </c>
      <c r="L260" s="236" t="s">
        <v>1260</v>
      </c>
      <c r="M260" s="292" t="s">
        <v>1116</v>
      </c>
      <c r="N260" s="292" t="s">
        <v>484</v>
      </c>
      <c r="O260" s="967" t="s">
        <v>943</v>
      </c>
      <c r="P260" s="968"/>
      <c r="Q260" s="968">
        <v>219700.88</v>
      </c>
      <c r="R260" s="968"/>
      <c r="S260" s="968"/>
      <c r="T260" s="967" t="s">
        <v>1220</v>
      </c>
      <c r="U260" s="969">
        <v>43941</v>
      </c>
      <c r="V260" s="968">
        <v>593558.4</v>
      </c>
      <c r="W260" s="967"/>
      <c r="X260" s="967"/>
      <c r="Y260" s="967"/>
      <c r="Z260" s="967"/>
      <c r="AA260" s="970" t="s">
        <v>2010</v>
      </c>
      <c r="AB260" s="967" t="s">
        <v>413</v>
      </c>
      <c r="AC260" s="225"/>
      <c r="AE260" s="525"/>
    </row>
    <row r="261" spans="1:31" x14ac:dyDescent="0.25">
      <c r="A261" s="454"/>
      <c r="B261" s="51"/>
      <c r="C261" s="304"/>
      <c r="D261" s="596" t="s">
        <v>500</v>
      </c>
      <c r="E261" s="52"/>
      <c r="F261" s="305"/>
      <c r="G261" s="23"/>
      <c r="H261" s="23"/>
      <c r="I261" s="838"/>
      <c r="J261" s="935"/>
      <c r="K261" s="63"/>
      <c r="L261" s="236"/>
      <c r="M261" s="292"/>
      <c r="N261" s="292"/>
      <c r="O261" s="967"/>
      <c r="P261" s="968"/>
      <c r="Q261" s="968"/>
      <c r="R261" s="968"/>
      <c r="S261" s="968"/>
      <c r="T261" s="967" t="s">
        <v>636</v>
      </c>
      <c r="U261" s="969">
        <v>43950</v>
      </c>
      <c r="V261" s="968">
        <v>-2456.91</v>
      </c>
      <c r="W261" s="967"/>
      <c r="X261" s="967"/>
      <c r="Y261" s="967"/>
      <c r="Z261" s="967"/>
      <c r="AA261" s="970"/>
      <c r="AB261" s="967"/>
      <c r="AC261" s="225"/>
      <c r="AE261" s="525"/>
    </row>
    <row r="262" spans="1:31" ht="114.75" customHeight="1" x14ac:dyDescent="0.25">
      <c r="A262" s="454"/>
      <c r="B262" s="51"/>
      <c r="C262" s="304"/>
      <c r="D262" s="596" t="s">
        <v>500</v>
      </c>
      <c r="E262" s="52"/>
      <c r="F262" s="305"/>
      <c r="G262" s="23"/>
      <c r="H262" s="23"/>
      <c r="I262" s="838"/>
      <c r="J262" s="935"/>
      <c r="K262" s="63"/>
      <c r="L262" s="236"/>
      <c r="M262" s="292"/>
      <c r="N262" s="292"/>
      <c r="O262" s="967"/>
      <c r="P262" s="968"/>
      <c r="Q262" s="968"/>
      <c r="R262" s="968"/>
      <c r="S262" s="968"/>
      <c r="T262" s="967" t="s">
        <v>1506</v>
      </c>
      <c r="U262" s="969">
        <v>44019</v>
      </c>
      <c r="V262" s="968">
        <v>45847.85</v>
      </c>
      <c r="W262" s="969" t="s">
        <v>1758</v>
      </c>
      <c r="X262" s="967"/>
      <c r="Y262" s="967"/>
      <c r="Z262" s="969">
        <v>44028</v>
      </c>
      <c r="AA262" s="970"/>
      <c r="AB262" s="967"/>
      <c r="AC262" s="225"/>
      <c r="AE262" s="525"/>
    </row>
    <row r="263" spans="1:31" x14ac:dyDescent="0.25">
      <c r="A263" s="454"/>
      <c r="B263" s="51"/>
      <c r="C263" s="304"/>
      <c r="D263" s="596" t="s">
        <v>500</v>
      </c>
      <c r="E263" s="52"/>
      <c r="F263" s="305"/>
      <c r="G263" s="23"/>
      <c r="H263" s="23"/>
      <c r="I263" s="838"/>
      <c r="J263" s="935"/>
      <c r="K263" s="63"/>
      <c r="L263" s="236"/>
      <c r="M263" s="292"/>
      <c r="N263" s="292"/>
      <c r="O263" s="967"/>
      <c r="P263" s="968"/>
      <c r="Q263" s="968"/>
      <c r="R263" s="968"/>
      <c r="S263" s="968"/>
      <c r="T263" s="967" t="s">
        <v>636</v>
      </c>
      <c r="U263" s="969">
        <v>44049</v>
      </c>
      <c r="V263" s="968">
        <v>-4003.48</v>
      </c>
      <c r="W263" s="969"/>
      <c r="X263" s="967"/>
      <c r="Y263" s="967"/>
      <c r="Z263" s="969"/>
      <c r="AA263" s="970"/>
      <c r="AB263" s="967"/>
      <c r="AC263" s="225"/>
      <c r="AE263" s="525"/>
    </row>
    <row r="264" spans="1:31" x14ac:dyDescent="0.25">
      <c r="A264" s="454"/>
      <c r="B264" s="51"/>
      <c r="C264" s="304"/>
      <c r="D264" s="596" t="s">
        <v>500</v>
      </c>
      <c r="E264" s="52"/>
      <c r="F264" s="305"/>
      <c r="G264" s="23"/>
      <c r="H264" s="23"/>
      <c r="I264" s="838"/>
      <c r="J264" s="935"/>
      <c r="K264" s="63"/>
      <c r="L264" s="236"/>
      <c r="M264" s="292"/>
      <c r="N264" s="292"/>
      <c r="O264" s="967"/>
      <c r="P264" s="968"/>
      <c r="Q264" s="968"/>
      <c r="R264" s="968"/>
      <c r="S264" s="968"/>
      <c r="T264" s="967" t="s">
        <v>552</v>
      </c>
      <c r="U264" s="969">
        <v>44133</v>
      </c>
      <c r="V264" s="968">
        <v>5110.97</v>
      </c>
      <c r="W264" s="969"/>
      <c r="X264" s="967"/>
      <c r="Y264" s="967"/>
      <c r="Z264" s="969"/>
      <c r="AA264" s="970"/>
      <c r="AB264" s="967"/>
      <c r="AC264" s="225"/>
      <c r="AE264" s="525"/>
    </row>
    <row r="265" spans="1:31" ht="37.5" x14ac:dyDescent="0.25">
      <c r="A265" s="454"/>
      <c r="B265" s="51"/>
      <c r="C265" s="304"/>
      <c r="D265" s="596" t="s">
        <v>500</v>
      </c>
      <c r="E265" s="52"/>
      <c r="F265" s="305"/>
      <c r="G265" s="23"/>
      <c r="H265" s="23"/>
      <c r="I265" s="838"/>
      <c r="J265" s="935"/>
      <c r="K265" s="1058"/>
      <c r="L265" s="236"/>
      <c r="M265" s="292"/>
      <c r="N265" s="292"/>
      <c r="O265" s="967"/>
      <c r="P265" s="968"/>
      <c r="Q265" s="968"/>
      <c r="R265" s="968"/>
      <c r="S265" s="968"/>
      <c r="T265" s="967"/>
      <c r="U265" s="969"/>
      <c r="V265" s="968"/>
      <c r="W265" s="969" t="s">
        <v>1845</v>
      </c>
      <c r="X265" s="967"/>
      <c r="Y265" s="967"/>
      <c r="Z265" s="969">
        <v>44057</v>
      </c>
      <c r="AA265" s="970"/>
      <c r="AB265" s="967"/>
      <c r="AC265" s="225"/>
      <c r="AE265" s="525"/>
    </row>
    <row r="266" spans="1:31" ht="156" customHeight="1" x14ac:dyDescent="0.25">
      <c r="A266" s="623" t="s">
        <v>240</v>
      </c>
      <c r="B266" s="1134" t="s">
        <v>128</v>
      </c>
      <c r="C266" s="1177">
        <v>1</v>
      </c>
      <c r="D266" s="596" t="s">
        <v>500</v>
      </c>
      <c r="E266" s="52">
        <v>71919</v>
      </c>
      <c r="F266" s="305">
        <v>71919</v>
      </c>
      <c r="G266" s="23" t="s">
        <v>166</v>
      </c>
      <c r="H266" s="838" t="s">
        <v>362</v>
      </c>
      <c r="I266" s="838">
        <v>43794</v>
      </c>
      <c r="J266" s="312">
        <v>43805</v>
      </c>
      <c r="K266" s="1223" t="s">
        <v>363</v>
      </c>
      <c r="L266" s="1178" t="s">
        <v>2865</v>
      </c>
      <c r="M266" s="3" t="s">
        <v>1299</v>
      </c>
      <c r="N266" s="7" t="s">
        <v>440</v>
      </c>
      <c r="O266" s="553" t="s">
        <v>1266</v>
      </c>
      <c r="P266" s="555"/>
      <c r="Q266" s="555">
        <v>12268</v>
      </c>
      <c r="R266" s="555"/>
      <c r="S266" s="555"/>
      <c r="T266" s="553"/>
      <c r="U266" s="553"/>
      <c r="V266" s="555"/>
      <c r="W266" s="553"/>
      <c r="X266" s="553"/>
      <c r="Y266" s="553"/>
      <c r="Z266" s="553"/>
      <c r="AA266" s="1016" t="s">
        <v>1267</v>
      </c>
      <c r="AB266" s="1017" t="s">
        <v>444</v>
      </c>
      <c r="AC266" s="225"/>
      <c r="AE266" s="525"/>
    </row>
    <row r="267" spans="1:31" ht="64.5" customHeight="1" x14ac:dyDescent="0.25">
      <c r="A267" s="628"/>
      <c r="B267" s="215"/>
      <c r="C267" s="1177">
        <v>1</v>
      </c>
      <c r="D267" s="596"/>
      <c r="E267" s="52"/>
      <c r="F267" s="305">
        <v>71919</v>
      </c>
      <c r="G267" s="23"/>
      <c r="H267" s="838" t="s">
        <v>362</v>
      </c>
      <c r="I267" s="838">
        <v>44238</v>
      </c>
      <c r="J267" s="839">
        <v>44239</v>
      </c>
      <c r="K267" s="313" t="s">
        <v>2644</v>
      </c>
      <c r="L267" s="24" t="s">
        <v>3240</v>
      </c>
      <c r="M267" s="344"/>
      <c r="N267" s="23" t="s">
        <v>440</v>
      </c>
      <c r="O267" s="541"/>
      <c r="P267" s="555"/>
      <c r="Q267" s="555"/>
      <c r="R267" s="555"/>
      <c r="S267" s="555"/>
      <c r="T267" s="553"/>
      <c r="U267" s="553"/>
      <c r="V267" s="555"/>
      <c r="W267" s="553"/>
      <c r="X267" s="553"/>
      <c r="Y267" s="553"/>
      <c r="Z267" s="553"/>
      <c r="AA267" s="1016"/>
      <c r="AB267" s="1017"/>
      <c r="AC267" s="225"/>
      <c r="AE267" s="525"/>
    </row>
    <row r="268" spans="1:31" ht="63" x14ac:dyDescent="0.25">
      <c r="A268" s="453" t="s">
        <v>580</v>
      </c>
      <c r="B268" s="945" t="s">
        <v>577</v>
      </c>
      <c r="C268" s="304">
        <v>1</v>
      </c>
      <c r="D268" s="596" t="s">
        <v>500</v>
      </c>
      <c r="E268" s="52"/>
      <c r="F268" s="305">
        <v>84353</v>
      </c>
      <c r="G268" s="23"/>
      <c r="H268" s="838"/>
      <c r="I268" s="838"/>
      <c r="J268" s="312"/>
      <c r="K268" s="314" t="s">
        <v>578</v>
      </c>
      <c r="L268" s="247" t="s">
        <v>1118</v>
      </c>
      <c r="M268" s="292" t="s">
        <v>1119</v>
      </c>
      <c r="N268" s="292"/>
      <c r="O268" s="967" t="s">
        <v>579</v>
      </c>
      <c r="P268" s="967"/>
      <c r="Q268" s="967"/>
      <c r="R268" s="968">
        <v>84852.29</v>
      </c>
      <c r="S268" s="967"/>
      <c r="T268" s="967" t="s">
        <v>894</v>
      </c>
      <c r="U268" s="967"/>
      <c r="V268" s="968"/>
      <c r="W268" s="969">
        <v>43817</v>
      </c>
      <c r="X268" s="967"/>
      <c r="Y268" s="967"/>
      <c r="Z268" s="969">
        <v>43886</v>
      </c>
      <c r="AA268" s="970" t="s">
        <v>941</v>
      </c>
      <c r="AB268" s="967" t="s">
        <v>463</v>
      </c>
      <c r="AC268" s="225"/>
      <c r="AE268" s="525"/>
    </row>
    <row r="269" spans="1:31" x14ac:dyDescent="0.25">
      <c r="A269" s="453"/>
      <c r="B269" s="945"/>
      <c r="C269" s="304"/>
      <c r="D269" s="596" t="s">
        <v>500</v>
      </c>
      <c r="E269" s="52"/>
      <c r="F269" s="305"/>
      <c r="G269" s="23"/>
      <c r="H269" s="838"/>
      <c r="I269" s="838"/>
      <c r="J269" s="312"/>
      <c r="K269" s="314"/>
      <c r="L269" s="247"/>
      <c r="M269" s="297"/>
      <c r="N269" s="292"/>
      <c r="O269" s="967"/>
      <c r="P269" s="967"/>
      <c r="Q269" s="967"/>
      <c r="R269" s="968"/>
      <c r="S269" s="967"/>
      <c r="T269" s="967" t="s">
        <v>840</v>
      </c>
      <c r="U269" s="969">
        <v>43915</v>
      </c>
      <c r="V269" s="968">
        <v>84852.29</v>
      </c>
      <c r="W269" s="969"/>
      <c r="X269" s="967"/>
      <c r="Y269" s="967"/>
      <c r="Z269" s="967"/>
      <c r="AA269" s="967"/>
      <c r="AB269" s="967"/>
      <c r="AC269" s="225"/>
      <c r="AE269" s="525"/>
    </row>
    <row r="270" spans="1:31" x14ac:dyDescent="0.25">
      <c r="A270" s="453"/>
      <c r="B270" s="945"/>
      <c r="C270" s="304"/>
      <c r="D270" s="596" t="s">
        <v>500</v>
      </c>
      <c r="E270" s="52"/>
      <c r="F270" s="305"/>
      <c r="G270" s="23"/>
      <c r="H270" s="838"/>
      <c r="I270" s="838"/>
      <c r="J270" s="312"/>
      <c r="K270" s="314"/>
      <c r="L270" s="247"/>
      <c r="M270" s="297"/>
      <c r="N270" s="292"/>
      <c r="O270" s="967"/>
      <c r="P270" s="967"/>
      <c r="Q270" s="967"/>
      <c r="R270" s="968"/>
      <c r="S270" s="967"/>
      <c r="T270" s="967" t="s">
        <v>552</v>
      </c>
      <c r="U270" s="969">
        <v>43934</v>
      </c>
      <c r="V270" s="968">
        <v>763.67</v>
      </c>
      <c r="W270" s="969"/>
      <c r="X270" s="967"/>
      <c r="Y270" s="967"/>
      <c r="Z270" s="967"/>
      <c r="AA270" s="967"/>
      <c r="AB270" s="967"/>
      <c r="AC270" s="225"/>
      <c r="AE270" s="525"/>
    </row>
    <row r="271" spans="1:31" ht="189" x14ac:dyDescent="0.25">
      <c r="A271" s="453" t="s">
        <v>780</v>
      </c>
      <c r="B271" s="945" t="s">
        <v>966</v>
      </c>
      <c r="C271" s="304">
        <v>1</v>
      </c>
      <c r="D271" s="596" t="s">
        <v>500</v>
      </c>
      <c r="E271" s="52"/>
      <c r="F271" s="305">
        <v>600000</v>
      </c>
      <c r="G271" s="23"/>
      <c r="H271" s="838"/>
      <c r="I271" s="838"/>
      <c r="J271" s="312"/>
      <c r="K271" s="314" t="s">
        <v>570</v>
      </c>
      <c r="L271" s="247" t="s">
        <v>1190</v>
      </c>
      <c r="M271" s="1067" t="s">
        <v>1120</v>
      </c>
      <c r="N271" s="23"/>
      <c r="O271" s="506" t="s">
        <v>350</v>
      </c>
      <c r="P271" s="506">
        <v>962536.8</v>
      </c>
      <c r="Q271" s="506"/>
      <c r="R271" s="965"/>
      <c r="S271" s="506"/>
      <c r="T271" s="957" t="s">
        <v>967</v>
      </c>
      <c r="U271" s="957"/>
      <c r="V271" s="958"/>
      <c r="W271" s="957"/>
      <c r="X271" s="957"/>
      <c r="Y271" s="957"/>
      <c r="Z271" s="957"/>
      <c r="AA271" s="957" t="s">
        <v>2720</v>
      </c>
      <c r="AB271" s="541" t="s">
        <v>346</v>
      </c>
      <c r="AC271" s="225"/>
      <c r="AE271" s="525"/>
    </row>
    <row r="272" spans="1:31" ht="54.75" customHeight="1" x14ac:dyDescent="0.25">
      <c r="A272" s="453"/>
      <c r="B272" s="945"/>
      <c r="C272" s="304"/>
      <c r="D272" s="596" t="s">
        <v>500</v>
      </c>
      <c r="E272" s="52"/>
      <c r="F272" s="305"/>
      <c r="G272" s="23"/>
      <c r="H272" s="838"/>
      <c r="I272" s="838"/>
      <c r="J272" s="312"/>
      <c r="K272" s="314"/>
      <c r="L272" s="247"/>
      <c r="M272" s="1067"/>
      <c r="N272" s="23"/>
      <c r="O272" s="506"/>
      <c r="P272" s="506"/>
      <c r="Q272" s="506"/>
      <c r="R272" s="965"/>
      <c r="S272" s="506"/>
      <c r="T272" s="525"/>
      <c r="U272" s="525"/>
      <c r="V272" s="525"/>
      <c r="W272" s="957"/>
      <c r="X272" s="957"/>
      <c r="Y272" s="957"/>
      <c r="Z272" s="977"/>
      <c r="AA272" s="957"/>
      <c r="AB272" s="541"/>
      <c r="AC272" s="225"/>
      <c r="AE272" s="525"/>
    </row>
    <row r="273" spans="1:31" ht="54.75" customHeight="1" x14ac:dyDescent="0.25">
      <c r="A273" s="453"/>
      <c r="B273" s="945"/>
      <c r="C273" s="304"/>
      <c r="D273" s="596" t="s">
        <v>500</v>
      </c>
      <c r="E273" s="52"/>
      <c r="F273" s="305"/>
      <c r="G273" s="23"/>
      <c r="H273" s="838"/>
      <c r="I273" s="838"/>
      <c r="J273" s="312"/>
      <c r="K273" s="314"/>
      <c r="L273" s="247"/>
      <c r="M273" s="1067"/>
      <c r="N273" s="23"/>
      <c r="O273" s="506"/>
      <c r="P273" s="506"/>
      <c r="Q273" s="506"/>
      <c r="R273" s="965"/>
      <c r="S273" s="506"/>
      <c r="T273" s="957"/>
      <c r="U273" s="977"/>
      <c r="V273" s="1018"/>
      <c r="W273" s="957"/>
      <c r="X273" s="977"/>
      <c r="Y273" s="957"/>
      <c r="Z273" s="957"/>
      <c r="AA273" s="957"/>
      <c r="AB273" s="541"/>
      <c r="AC273" s="225"/>
      <c r="AE273" s="525"/>
    </row>
    <row r="274" spans="1:31" s="225" customFormat="1" ht="63" x14ac:dyDescent="0.25">
      <c r="A274" s="454" t="s">
        <v>970</v>
      </c>
      <c r="B274" s="27" t="s">
        <v>124</v>
      </c>
      <c r="C274" s="315">
        <v>4</v>
      </c>
      <c r="D274" s="597" t="s">
        <v>500</v>
      </c>
      <c r="E274" s="245"/>
      <c r="F274" s="154">
        <v>8000000</v>
      </c>
      <c r="G274" s="239" t="s">
        <v>137</v>
      </c>
      <c r="H274" s="7"/>
      <c r="I274" s="7"/>
      <c r="J274" s="7"/>
      <c r="K274" s="7"/>
      <c r="L274" s="241" t="s">
        <v>972</v>
      </c>
      <c r="M274" s="7"/>
      <c r="N274" s="7"/>
      <c r="O274" s="553"/>
      <c r="P274" s="555"/>
      <c r="Q274" s="555"/>
      <c r="R274" s="555"/>
      <c r="S274" s="555"/>
      <c r="T274" s="553"/>
      <c r="U274" s="553"/>
      <c r="V274" s="555"/>
      <c r="W274" s="553"/>
      <c r="X274" s="553"/>
      <c r="Y274" s="553"/>
      <c r="Z274" s="553"/>
      <c r="AA274" s="974" t="s">
        <v>972</v>
      </c>
      <c r="AB274" s="553"/>
    </row>
    <row r="275" spans="1:31" s="225" customFormat="1" ht="223.5" customHeight="1" x14ac:dyDescent="0.25">
      <c r="A275" s="454"/>
      <c r="B275" s="27" t="s">
        <v>1395</v>
      </c>
      <c r="C275" s="1167">
        <v>1</v>
      </c>
      <c r="D275" s="1179" t="s">
        <v>500</v>
      </c>
      <c r="E275" s="1180"/>
      <c r="F275" s="609">
        <v>3299399.98</v>
      </c>
      <c r="G275" s="239"/>
      <c r="H275" s="7" t="s">
        <v>2005</v>
      </c>
      <c r="I275" s="840">
        <v>44041</v>
      </c>
      <c r="J275" s="840">
        <v>44043</v>
      </c>
      <c r="K275" s="15" t="s">
        <v>2816</v>
      </c>
      <c r="L275" s="30" t="s">
        <v>3089</v>
      </c>
      <c r="M275" s="7"/>
      <c r="N275" s="7"/>
      <c r="O275" s="553"/>
      <c r="P275" s="555"/>
      <c r="Q275" s="555"/>
      <c r="R275" s="555"/>
      <c r="S275" s="555"/>
      <c r="T275" s="553"/>
      <c r="U275" s="553"/>
      <c r="V275" s="555"/>
      <c r="W275" s="553"/>
      <c r="X275" s="553"/>
      <c r="Y275" s="553"/>
      <c r="Z275" s="553"/>
      <c r="AA275" s="974"/>
      <c r="AB275" s="553"/>
    </row>
    <row r="276" spans="1:31" s="225" customFormat="1" ht="225" customHeight="1" x14ac:dyDescent="0.25">
      <c r="A276" s="454"/>
      <c r="B276" s="27" t="s">
        <v>1395</v>
      </c>
      <c r="C276" s="1167">
        <v>3</v>
      </c>
      <c r="D276" s="1179" t="s">
        <v>500</v>
      </c>
      <c r="E276" s="1180"/>
      <c r="F276" s="609">
        <v>8248319.9800000004</v>
      </c>
      <c r="G276" s="239"/>
      <c r="H276" s="7" t="s">
        <v>2005</v>
      </c>
      <c r="I276" s="840">
        <v>44041</v>
      </c>
      <c r="J276" s="840">
        <v>44043</v>
      </c>
      <c r="K276" s="15" t="s">
        <v>2817</v>
      </c>
      <c r="L276" s="30" t="s">
        <v>3090</v>
      </c>
      <c r="M276" s="7"/>
      <c r="N276" s="7"/>
      <c r="O276" s="553"/>
      <c r="P276" s="555"/>
      <c r="Q276" s="555"/>
      <c r="R276" s="555"/>
      <c r="S276" s="555"/>
      <c r="T276" s="553"/>
      <c r="U276" s="553"/>
      <c r="V276" s="555"/>
      <c r="W276" s="553"/>
      <c r="X276" s="553"/>
      <c r="Y276" s="553"/>
      <c r="Z276" s="553"/>
      <c r="AA276" s="974"/>
      <c r="AB276" s="553"/>
    </row>
    <row r="277" spans="1:31" s="964" customFormat="1" ht="173.25" x14ac:dyDescent="0.25">
      <c r="A277" s="454" t="s">
        <v>971</v>
      </c>
      <c r="B277" s="27" t="s">
        <v>27</v>
      </c>
      <c r="C277" s="315">
        <v>12</v>
      </c>
      <c r="D277" s="597" t="s">
        <v>500</v>
      </c>
      <c r="E277" s="245"/>
      <c r="F277" s="154">
        <v>12000000</v>
      </c>
      <c r="G277" s="239" t="s">
        <v>1121</v>
      </c>
      <c r="H277" s="7" t="s">
        <v>855</v>
      </c>
      <c r="I277" s="840">
        <v>43840</v>
      </c>
      <c r="J277" s="840">
        <v>43875</v>
      </c>
      <c r="K277" s="1058" t="s">
        <v>854</v>
      </c>
      <c r="L277" s="8" t="s">
        <v>1858</v>
      </c>
      <c r="M277" s="292" t="s">
        <v>1189</v>
      </c>
      <c r="N277" s="292" t="s">
        <v>384</v>
      </c>
      <c r="O277" s="967" t="s">
        <v>1232</v>
      </c>
      <c r="P277" s="968"/>
      <c r="Q277" s="968"/>
      <c r="R277" s="968">
        <v>861299.94</v>
      </c>
      <c r="S277" s="968"/>
      <c r="T277" s="967" t="s">
        <v>1254</v>
      </c>
      <c r="U277" s="969">
        <v>43963</v>
      </c>
      <c r="V277" s="968">
        <v>764931.94</v>
      </c>
      <c r="W277" s="969">
        <v>43987</v>
      </c>
      <c r="X277" s="967"/>
      <c r="Y277" s="967"/>
      <c r="Z277" s="969">
        <v>43991</v>
      </c>
      <c r="AA277" s="970" t="s">
        <v>1477</v>
      </c>
      <c r="AB277" s="967" t="s">
        <v>413</v>
      </c>
    </row>
    <row r="278" spans="1:31" s="964" customFormat="1" ht="37.5" x14ac:dyDescent="0.25">
      <c r="A278" s="454"/>
      <c r="B278" s="27"/>
      <c r="C278" s="315"/>
      <c r="D278" s="597" t="s">
        <v>500</v>
      </c>
      <c r="E278" s="245"/>
      <c r="F278" s="154"/>
      <c r="G278" s="239"/>
      <c r="H278" s="7"/>
      <c r="I278" s="840"/>
      <c r="J278" s="840"/>
      <c r="K278" s="1058"/>
      <c r="L278" s="8"/>
      <c r="M278" s="292"/>
      <c r="N278" s="292"/>
      <c r="O278" s="967"/>
      <c r="P278" s="968"/>
      <c r="Q278" s="968"/>
      <c r="R278" s="968"/>
      <c r="S278" s="968"/>
      <c r="T278" s="967" t="s">
        <v>1461</v>
      </c>
      <c r="U278" s="969">
        <v>43994</v>
      </c>
      <c r="V278" s="968">
        <v>96368</v>
      </c>
      <c r="W278" s="969"/>
      <c r="X278" s="967"/>
      <c r="Y278" s="967"/>
      <c r="Z278" s="969"/>
      <c r="AA278" s="970"/>
      <c r="AB278" s="967"/>
    </row>
    <row r="279" spans="1:31" s="964" customFormat="1" x14ac:dyDescent="0.25">
      <c r="A279" s="454"/>
      <c r="B279" s="27"/>
      <c r="C279" s="315"/>
      <c r="D279" s="597" t="s">
        <v>500</v>
      </c>
      <c r="E279" s="245"/>
      <c r="F279" s="154"/>
      <c r="G279" s="239"/>
      <c r="H279" s="7"/>
      <c r="I279" s="840"/>
      <c r="J279" s="840"/>
      <c r="K279" s="1058"/>
      <c r="L279" s="8"/>
      <c r="M279" s="292"/>
      <c r="N279" s="292"/>
      <c r="O279" s="967"/>
      <c r="P279" s="968"/>
      <c r="Q279" s="968"/>
      <c r="R279" s="968"/>
      <c r="S279" s="968"/>
      <c r="T279" s="967" t="s">
        <v>552</v>
      </c>
      <c r="U279" s="969">
        <v>44033</v>
      </c>
      <c r="V279" s="968">
        <v>6115.23</v>
      </c>
      <c r="W279" s="969"/>
      <c r="X279" s="967"/>
      <c r="Y279" s="967"/>
      <c r="Z279" s="969"/>
      <c r="AA279" s="970"/>
      <c r="AB279" s="967"/>
    </row>
    <row r="280" spans="1:31" s="964" customFormat="1" ht="219.75" customHeight="1" x14ac:dyDescent="0.25">
      <c r="A280" s="454" t="s">
        <v>973</v>
      </c>
      <c r="B280" s="27" t="s">
        <v>844</v>
      </c>
      <c r="C280" s="315">
        <v>2</v>
      </c>
      <c r="D280" s="597" t="s">
        <v>500</v>
      </c>
      <c r="E280" s="245"/>
      <c r="F280" s="154">
        <v>48000</v>
      </c>
      <c r="G280" s="239"/>
      <c r="H280" s="1" t="s">
        <v>402</v>
      </c>
      <c r="I280" s="841">
        <v>43390</v>
      </c>
      <c r="J280" s="841">
        <v>43423</v>
      </c>
      <c r="K280" s="1058" t="s">
        <v>845</v>
      </c>
      <c r="L280" s="8" t="s">
        <v>1381</v>
      </c>
      <c r="M280" s="194" t="s">
        <v>846</v>
      </c>
      <c r="N280" s="194"/>
      <c r="O280" s="995" t="s">
        <v>974</v>
      </c>
      <c r="P280" s="995"/>
      <c r="Q280" s="995"/>
      <c r="R280" s="995">
        <v>47952</v>
      </c>
      <c r="S280" s="995"/>
      <c r="T280" s="995" t="s">
        <v>1347</v>
      </c>
      <c r="U280" s="997">
        <v>43986</v>
      </c>
      <c r="V280" s="995">
        <v>22915.88</v>
      </c>
      <c r="W280" s="997">
        <v>44068</v>
      </c>
      <c r="X280" s="995"/>
      <c r="Y280" s="995"/>
      <c r="Z280" s="995" t="s">
        <v>1908</v>
      </c>
      <c r="AA280" s="970" t="s">
        <v>2175</v>
      </c>
      <c r="AB280" s="995" t="s">
        <v>347</v>
      </c>
    </row>
    <row r="281" spans="1:31" s="964" customFormat="1" ht="37.5" x14ac:dyDescent="0.25">
      <c r="A281" s="454"/>
      <c r="B281" s="27"/>
      <c r="C281" s="315"/>
      <c r="D281" s="597" t="s">
        <v>500</v>
      </c>
      <c r="E281" s="245"/>
      <c r="F281" s="154"/>
      <c r="G281" s="239"/>
      <c r="H281" s="1"/>
      <c r="I281" s="841"/>
      <c r="J281" s="841"/>
      <c r="K281" s="1058"/>
      <c r="L281" s="8"/>
      <c r="M281" s="194"/>
      <c r="N281" s="194"/>
      <c r="O281" s="995"/>
      <c r="P281" s="995"/>
      <c r="Q281" s="995"/>
      <c r="R281" s="995"/>
      <c r="S281" s="995"/>
      <c r="T281" s="995" t="s">
        <v>2144</v>
      </c>
      <c r="U281" s="997">
        <v>44130</v>
      </c>
      <c r="V281" s="995">
        <v>25036.12</v>
      </c>
      <c r="W281" s="997"/>
      <c r="X281" s="995"/>
      <c r="Y281" s="995"/>
      <c r="Z281" s="995"/>
      <c r="AA281" s="995"/>
      <c r="AB281" s="995"/>
    </row>
    <row r="282" spans="1:31" s="964" customFormat="1" x14ac:dyDescent="0.25">
      <c r="A282" s="454"/>
      <c r="B282" s="27"/>
      <c r="C282" s="315"/>
      <c r="D282" s="597" t="s">
        <v>500</v>
      </c>
      <c r="E282" s="245"/>
      <c r="F282" s="154"/>
      <c r="G282" s="239"/>
      <c r="H282" s="1"/>
      <c r="I282" s="841"/>
      <c r="J282" s="841"/>
      <c r="K282" s="1058"/>
      <c r="L282" s="8"/>
      <c r="M282" s="194"/>
      <c r="N282" s="194"/>
      <c r="O282" s="995"/>
      <c r="P282" s="995"/>
      <c r="Q282" s="995"/>
      <c r="R282" s="995"/>
      <c r="S282" s="995"/>
      <c r="T282" s="995" t="s">
        <v>552</v>
      </c>
      <c r="U282" s="997">
        <v>44253</v>
      </c>
      <c r="V282" s="995">
        <v>340.46</v>
      </c>
      <c r="W282" s="997"/>
      <c r="X282" s="995"/>
      <c r="Y282" s="995"/>
      <c r="Z282" s="995"/>
      <c r="AA282" s="995"/>
      <c r="AB282" s="995"/>
    </row>
    <row r="283" spans="1:31" s="964" customFormat="1" ht="228.75" customHeight="1" x14ac:dyDescent="0.25">
      <c r="A283" s="454" t="s">
        <v>1382</v>
      </c>
      <c r="B283" s="27" t="s">
        <v>1383</v>
      </c>
      <c r="C283" s="315">
        <v>1</v>
      </c>
      <c r="D283" s="597" t="s">
        <v>500</v>
      </c>
      <c r="E283" s="245"/>
      <c r="F283" s="154">
        <v>30000</v>
      </c>
      <c r="G283" s="239"/>
      <c r="H283" s="1"/>
      <c r="I283" s="841"/>
      <c r="J283" s="841"/>
      <c r="K283" s="1058" t="s">
        <v>1385</v>
      </c>
      <c r="L283" s="114" t="s">
        <v>1386</v>
      </c>
      <c r="M283" s="194" t="s">
        <v>1387</v>
      </c>
      <c r="N283" s="194"/>
      <c r="O283" s="995" t="s">
        <v>1384</v>
      </c>
      <c r="P283" s="995"/>
      <c r="Q283" s="995"/>
      <c r="R283" s="995">
        <v>30745</v>
      </c>
      <c r="S283" s="995"/>
      <c r="T283" s="995" t="s">
        <v>1700</v>
      </c>
      <c r="U283" s="997">
        <v>44040</v>
      </c>
      <c r="V283" s="995">
        <v>18517.41</v>
      </c>
      <c r="W283" s="997">
        <v>44088</v>
      </c>
      <c r="X283" s="995"/>
      <c r="Y283" s="995"/>
      <c r="Z283" s="997">
        <v>44090</v>
      </c>
      <c r="AA283" s="970" t="s">
        <v>2325</v>
      </c>
      <c r="AB283" s="995" t="s">
        <v>347</v>
      </c>
    </row>
    <row r="284" spans="1:31" s="964" customFormat="1" ht="56.25" x14ac:dyDescent="0.25">
      <c r="A284" s="454"/>
      <c r="B284" s="27"/>
      <c r="C284" s="315"/>
      <c r="D284" s="597" t="s">
        <v>500</v>
      </c>
      <c r="E284" s="245"/>
      <c r="F284" s="154"/>
      <c r="G284" s="239"/>
      <c r="H284" s="1"/>
      <c r="I284" s="841"/>
      <c r="J284" s="841"/>
      <c r="K284" s="1058"/>
      <c r="L284" s="114"/>
      <c r="M284" s="194"/>
      <c r="N284" s="194"/>
      <c r="O284" s="995"/>
      <c r="P284" s="995"/>
      <c r="Q284" s="995"/>
      <c r="R284" s="995"/>
      <c r="S284" s="995"/>
      <c r="T284" s="995" t="s">
        <v>2295</v>
      </c>
      <c r="U284" s="997"/>
      <c r="V284" s="995"/>
      <c r="W284" s="997"/>
      <c r="X284" s="995"/>
      <c r="Y284" s="995"/>
      <c r="Z284" s="997"/>
      <c r="AA284" s="995"/>
      <c r="AB284" s="995"/>
    </row>
    <row r="285" spans="1:31" s="964" customFormat="1" ht="37.5" x14ac:dyDescent="0.25">
      <c r="A285" s="454"/>
      <c r="B285" s="27"/>
      <c r="C285" s="315"/>
      <c r="D285" s="597" t="s">
        <v>500</v>
      </c>
      <c r="E285" s="245"/>
      <c r="F285" s="154"/>
      <c r="G285" s="239"/>
      <c r="H285" s="1"/>
      <c r="I285" s="841"/>
      <c r="J285" s="841"/>
      <c r="K285" s="1058"/>
      <c r="L285" s="114"/>
      <c r="M285" s="194"/>
      <c r="N285" s="194"/>
      <c r="O285" s="995"/>
      <c r="P285" s="995"/>
      <c r="Q285" s="995"/>
      <c r="R285" s="995"/>
      <c r="S285" s="995"/>
      <c r="T285" s="995" t="s">
        <v>2294</v>
      </c>
      <c r="U285" s="997">
        <v>44160</v>
      </c>
      <c r="V285" s="995">
        <v>12227.59</v>
      </c>
      <c r="W285" s="997"/>
      <c r="X285" s="995"/>
      <c r="Y285" s="995"/>
      <c r="Z285" s="997"/>
      <c r="AA285" s="995"/>
      <c r="AB285" s="995"/>
    </row>
    <row r="286" spans="1:31" s="964" customFormat="1" x14ac:dyDescent="0.25">
      <c r="A286" s="454"/>
      <c r="B286" s="27"/>
      <c r="C286" s="315"/>
      <c r="D286" s="597" t="s">
        <v>500</v>
      </c>
      <c r="E286" s="245"/>
      <c r="F286" s="154"/>
      <c r="G286" s="239"/>
      <c r="H286" s="1"/>
      <c r="I286" s="841"/>
      <c r="J286" s="841"/>
      <c r="K286" s="1058"/>
      <c r="L286" s="114"/>
      <c r="M286" s="194"/>
      <c r="N286" s="194"/>
      <c r="O286" s="995"/>
      <c r="P286" s="995"/>
      <c r="Q286" s="995"/>
      <c r="R286" s="995"/>
      <c r="S286" s="995"/>
      <c r="T286" s="995" t="s">
        <v>552</v>
      </c>
      <c r="U286" s="997">
        <v>44232</v>
      </c>
      <c r="V286" s="995">
        <v>218.29</v>
      </c>
      <c r="W286" s="997"/>
      <c r="X286" s="995"/>
      <c r="Y286" s="995"/>
      <c r="Z286" s="997"/>
      <c r="AA286" s="995"/>
      <c r="AB286" s="995"/>
    </row>
    <row r="287" spans="1:31" s="964" customFormat="1" ht="173.25" customHeight="1" x14ac:dyDescent="0.25">
      <c r="A287" s="454" t="s">
        <v>975</v>
      </c>
      <c r="B287" s="27" t="s">
        <v>976</v>
      </c>
      <c r="C287" s="315">
        <v>1</v>
      </c>
      <c r="D287" s="597" t="s">
        <v>500</v>
      </c>
      <c r="E287" s="245"/>
      <c r="F287" s="154">
        <v>120000</v>
      </c>
      <c r="G287" s="239"/>
      <c r="H287" s="1" t="s">
        <v>1178</v>
      </c>
      <c r="I287" s="841">
        <v>43390</v>
      </c>
      <c r="J287" s="841">
        <v>43423</v>
      </c>
      <c r="K287" s="1058" t="s">
        <v>1484</v>
      </c>
      <c r="L287" s="8" t="s">
        <v>1122</v>
      </c>
      <c r="M287" s="194" t="s">
        <v>1123</v>
      </c>
      <c r="N287" s="194"/>
      <c r="O287" s="995" t="s">
        <v>977</v>
      </c>
      <c r="P287" s="995"/>
      <c r="Q287" s="995"/>
      <c r="R287" s="995">
        <v>119738</v>
      </c>
      <c r="S287" s="995"/>
      <c r="T287" s="995" t="s">
        <v>1902</v>
      </c>
      <c r="U287" s="997">
        <v>44103</v>
      </c>
      <c r="V287" s="995">
        <v>119738</v>
      </c>
      <c r="W287" s="995" t="s">
        <v>1891</v>
      </c>
      <c r="X287" s="995"/>
      <c r="Y287" s="995"/>
      <c r="Z287" s="997" t="s">
        <v>1910</v>
      </c>
      <c r="AA287" s="970" t="s">
        <v>1883</v>
      </c>
      <c r="AB287" s="995" t="s">
        <v>442</v>
      </c>
    </row>
    <row r="288" spans="1:31" s="964" customFormat="1" x14ac:dyDescent="0.25">
      <c r="A288" s="454"/>
      <c r="B288" s="27"/>
      <c r="C288" s="315"/>
      <c r="D288" s="597" t="s">
        <v>500</v>
      </c>
      <c r="E288" s="245"/>
      <c r="F288" s="154"/>
      <c r="G288" s="239"/>
      <c r="H288" s="1"/>
      <c r="I288" s="841"/>
      <c r="J288" s="841"/>
      <c r="K288" s="1058"/>
      <c r="L288" s="8"/>
      <c r="M288" s="403"/>
      <c r="N288" s="194"/>
      <c r="O288" s="995"/>
      <c r="P288" s="995"/>
      <c r="Q288" s="995"/>
      <c r="R288" s="995"/>
      <c r="S288" s="995"/>
      <c r="T288" s="995" t="s">
        <v>552</v>
      </c>
      <c r="U288" s="997">
        <v>44231</v>
      </c>
      <c r="V288" s="995">
        <v>850.14</v>
      </c>
      <c r="W288" s="995"/>
      <c r="X288" s="995"/>
      <c r="Y288" s="995"/>
      <c r="Z288" s="997"/>
      <c r="AA288" s="970"/>
      <c r="AB288" s="995"/>
    </row>
    <row r="289" spans="1:28" s="964" customFormat="1" ht="191.25" customHeight="1" x14ac:dyDescent="0.25">
      <c r="A289" s="454" t="s">
        <v>978</v>
      </c>
      <c r="B289" s="27" t="s">
        <v>976</v>
      </c>
      <c r="C289" s="315">
        <v>1</v>
      </c>
      <c r="D289" s="597" t="s">
        <v>500</v>
      </c>
      <c r="E289" s="245"/>
      <c r="F289" s="154">
        <v>132000</v>
      </c>
      <c r="G289" s="239"/>
      <c r="H289" s="1" t="s">
        <v>402</v>
      </c>
      <c r="I289" s="841">
        <v>43390</v>
      </c>
      <c r="J289" s="841">
        <v>43423</v>
      </c>
      <c r="K289" s="1058" t="s">
        <v>1485</v>
      </c>
      <c r="L289" s="8" t="s">
        <v>1298</v>
      </c>
      <c r="M289" s="403" t="s">
        <v>1297</v>
      </c>
      <c r="N289" s="194"/>
      <c r="O289" s="995" t="s">
        <v>1290</v>
      </c>
      <c r="P289" s="995"/>
      <c r="Q289" s="995"/>
      <c r="R289" s="995">
        <v>123553.34</v>
      </c>
      <c r="S289" s="995"/>
      <c r="T289" s="995" t="s">
        <v>2007</v>
      </c>
      <c r="U289" s="997">
        <v>44099</v>
      </c>
      <c r="V289" s="995">
        <v>123553.34</v>
      </c>
      <c r="W289" s="997" t="s">
        <v>1905</v>
      </c>
      <c r="X289" s="995"/>
      <c r="Y289" s="995"/>
      <c r="Z289" s="997">
        <v>44070</v>
      </c>
      <c r="AA289" s="970" t="s">
        <v>1883</v>
      </c>
      <c r="AB289" s="995" t="s">
        <v>435</v>
      </c>
    </row>
    <row r="290" spans="1:28" s="964" customFormat="1" ht="191.25" customHeight="1" x14ac:dyDescent="0.25">
      <c r="A290" s="454" t="s">
        <v>2149</v>
      </c>
      <c r="B290" s="1181" t="s">
        <v>2150</v>
      </c>
      <c r="C290" s="315">
        <v>4</v>
      </c>
      <c r="D290" s="597" t="s">
        <v>500</v>
      </c>
      <c r="E290" s="245"/>
      <c r="F290" s="154">
        <v>483992</v>
      </c>
      <c r="G290" s="239"/>
      <c r="H290" s="23" t="s">
        <v>406</v>
      </c>
      <c r="I290" s="1182">
        <v>43444</v>
      </c>
      <c r="J290" s="1182">
        <v>43462</v>
      </c>
      <c r="K290" s="1058" t="s">
        <v>411</v>
      </c>
      <c r="L290" s="114" t="s">
        <v>2818</v>
      </c>
      <c r="M290" s="292" t="s">
        <v>944</v>
      </c>
      <c r="N290" s="194"/>
      <c r="O290" s="995" t="s">
        <v>2293</v>
      </c>
      <c r="P290" s="996"/>
      <c r="Q290" s="996"/>
      <c r="R290" s="996">
        <v>362994</v>
      </c>
      <c r="S290" s="996"/>
      <c r="T290" s="995" t="s">
        <v>1903</v>
      </c>
      <c r="U290" s="997">
        <v>44105</v>
      </c>
      <c r="V290" s="996">
        <v>362994</v>
      </c>
      <c r="W290" s="997">
        <v>44064</v>
      </c>
      <c r="X290" s="995"/>
      <c r="Y290" s="995"/>
      <c r="Z290" s="997">
        <v>44070</v>
      </c>
      <c r="AA290" s="970" t="s">
        <v>2154</v>
      </c>
      <c r="AB290" s="967" t="s">
        <v>413</v>
      </c>
    </row>
    <row r="291" spans="1:28" s="964" customFormat="1" ht="48.75" customHeight="1" x14ac:dyDescent="0.25">
      <c r="A291" s="454"/>
      <c r="B291" s="1181"/>
      <c r="C291" s="315"/>
      <c r="D291" s="597" t="s">
        <v>500</v>
      </c>
      <c r="E291" s="245"/>
      <c r="F291" s="154"/>
      <c r="G291" s="239"/>
      <c r="H291" s="1"/>
      <c r="I291" s="841"/>
      <c r="J291" s="841"/>
      <c r="K291" s="59"/>
      <c r="L291" s="595"/>
      <c r="M291" s="403"/>
      <c r="N291" s="194"/>
      <c r="O291" s="995"/>
      <c r="P291" s="995"/>
      <c r="Q291" s="995"/>
      <c r="R291" s="995"/>
      <c r="S291" s="995"/>
      <c r="T291" s="995" t="s">
        <v>552</v>
      </c>
      <c r="U291" s="997">
        <v>44175</v>
      </c>
      <c r="V291" s="995">
        <v>3436.34</v>
      </c>
      <c r="W291" s="997"/>
      <c r="X291" s="995"/>
      <c r="Y291" s="995"/>
      <c r="Z291" s="997"/>
      <c r="AA291" s="970"/>
      <c r="AB291" s="995"/>
    </row>
    <row r="292" spans="1:28" s="964" customFormat="1" ht="48.75" customHeight="1" x14ac:dyDescent="0.25">
      <c r="A292" s="454"/>
      <c r="B292" s="1181"/>
      <c r="C292" s="315"/>
      <c r="D292" s="597" t="s">
        <v>500</v>
      </c>
      <c r="E292" s="245"/>
      <c r="F292" s="154"/>
      <c r="G292" s="239"/>
      <c r="H292" s="1"/>
      <c r="I292" s="841"/>
      <c r="J292" s="841"/>
      <c r="K292" s="59"/>
      <c r="L292" s="595"/>
      <c r="M292" s="162"/>
      <c r="N292" s="1"/>
      <c r="O292" s="506"/>
      <c r="P292" s="506"/>
      <c r="Q292" s="506"/>
      <c r="R292" s="506"/>
      <c r="S292" s="506"/>
      <c r="T292" s="506"/>
      <c r="U292" s="1006"/>
      <c r="V292" s="506"/>
      <c r="W292" s="1006"/>
      <c r="X292" s="506"/>
      <c r="Y292" s="506"/>
      <c r="Z292" s="1006"/>
      <c r="AA292" s="548"/>
      <c r="AB292" s="506"/>
    </row>
    <row r="293" spans="1:28" s="964" customFormat="1" ht="191.25" customHeight="1" x14ac:dyDescent="0.25">
      <c r="A293" s="454" t="s">
        <v>1712</v>
      </c>
      <c r="B293" s="683" t="s">
        <v>908</v>
      </c>
      <c r="C293" s="315">
        <v>1</v>
      </c>
      <c r="D293" s="597" t="s">
        <v>500</v>
      </c>
      <c r="E293" s="245"/>
      <c r="F293" s="154">
        <v>400000</v>
      </c>
      <c r="G293" s="239"/>
      <c r="H293" s="1" t="s">
        <v>1713</v>
      </c>
      <c r="I293" s="841">
        <v>43834</v>
      </c>
      <c r="J293" s="841">
        <v>43903</v>
      </c>
      <c r="K293" s="1183" t="s">
        <v>909</v>
      </c>
      <c r="L293" s="814" t="s">
        <v>1732</v>
      </c>
      <c r="M293" s="234"/>
      <c r="N293" s="1"/>
      <c r="O293" s="506"/>
      <c r="P293" s="506"/>
      <c r="Q293" s="506"/>
      <c r="R293" s="506"/>
      <c r="S293" s="506"/>
      <c r="T293" s="506"/>
      <c r="U293" s="506"/>
      <c r="V293" s="506"/>
      <c r="W293" s="1006"/>
      <c r="X293" s="506"/>
      <c r="Y293" s="506"/>
      <c r="Z293" s="1006"/>
      <c r="AA293" s="548" t="s">
        <v>1733</v>
      </c>
      <c r="AB293" s="506"/>
    </row>
    <row r="294" spans="1:28" s="964" customFormat="1" ht="191.25" customHeight="1" x14ac:dyDescent="0.25">
      <c r="A294" s="454" t="s">
        <v>1716</v>
      </c>
      <c r="B294" s="685" t="s">
        <v>1734</v>
      </c>
      <c r="C294" s="1184">
        <v>1</v>
      </c>
      <c r="D294" s="597" t="s">
        <v>500</v>
      </c>
      <c r="E294" s="1185"/>
      <c r="F294" s="688">
        <v>243000</v>
      </c>
      <c r="G294" s="34"/>
      <c r="H294" s="23" t="s">
        <v>1424</v>
      </c>
      <c r="I294" s="838" t="s">
        <v>1423</v>
      </c>
      <c r="J294" s="838">
        <v>43994</v>
      </c>
      <c r="K294" s="15" t="s">
        <v>1422</v>
      </c>
      <c r="L294" s="55" t="s">
        <v>2866</v>
      </c>
      <c r="M294" s="234"/>
      <c r="N294" s="1" t="s">
        <v>440</v>
      </c>
      <c r="O294" s="506"/>
      <c r="P294" s="506"/>
      <c r="Q294" s="506"/>
      <c r="R294" s="506"/>
      <c r="S294" s="506"/>
      <c r="T294" s="506"/>
      <c r="U294" s="506"/>
      <c r="V294" s="506"/>
      <c r="W294" s="1006"/>
      <c r="X294" s="506"/>
      <c r="Y294" s="506"/>
      <c r="Z294" s="1006"/>
      <c r="AA294" s="548" t="s">
        <v>1733</v>
      </c>
      <c r="AB294" s="506"/>
    </row>
    <row r="295" spans="1:28" s="964" customFormat="1" ht="285" customHeight="1" x14ac:dyDescent="0.25">
      <c r="A295" s="454" t="s">
        <v>1892</v>
      </c>
      <c r="B295" s="685" t="s">
        <v>1893</v>
      </c>
      <c r="C295" s="1184">
        <v>1</v>
      </c>
      <c r="D295" s="597" t="s">
        <v>500</v>
      </c>
      <c r="E295" s="687"/>
      <c r="F295" s="688">
        <v>523000</v>
      </c>
      <c r="G295" s="34"/>
      <c r="H295" s="23" t="s">
        <v>1674</v>
      </c>
      <c r="I295" s="331">
        <v>43572</v>
      </c>
      <c r="J295" s="331">
        <v>43581</v>
      </c>
      <c r="K295" s="651" t="s">
        <v>1673</v>
      </c>
      <c r="L295" s="743" t="s">
        <v>1900</v>
      </c>
      <c r="M295" s="829" t="s">
        <v>1786</v>
      </c>
      <c r="N295" s="829" t="s">
        <v>355</v>
      </c>
      <c r="O295" s="1019" t="s">
        <v>1815</v>
      </c>
      <c r="P295" s="968"/>
      <c r="Q295" s="968">
        <v>200797.3</v>
      </c>
      <c r="R295" s="968"/>
      <c r="S295" s="968"/>
      <c r="T295" s="967" t="s">
        <v>1816</v>
      </c>
      <c r="U295" s="969">
        <v>44096</v>
      </c>
      <c r="V295" s="968">
        <v>618054.09</v>
      </c>
      <c r="W295" s="967"/>
      <c r="X295" s="995"/>
      <c r="Y295" s="995"/>
      <c r="Z295" s="969">
        <v>44174</v>
      </c>
      <c r="AA295" s="967" t="s">
        <v>2721</v>
      </c>
      <c r="AB295" s="967" t="s">
        <v>386</v>
      </c>
    </row>
    <row r="296" spans="1:28" s="964" customFormat="1" ht="35.25" customHeight="1" x14ac:dyDescent="0.25">
      <c r="A296" s="454"/>
      <c r="B296" s="685"/>
      <c r="C296" s="1184"/>
      <c r="D296" s="597" t="s">
        <v>500</v>
      </c>
      <c r="E296" s="687"/>
      <c r="F296" s="688"/>
      <c r="G296" s="34"/>
      <c r="H296" s="23"/>
      <c r="I296" s="331"/>
      <c r="J296" s="331"/>
      <c r="K296" s="651"/>
      <c r="L296" s="1186"/>
      <c r="M296" s="194"/>
      <c r="N296" s="194"/>
      <c r="O296" s="967"/>
      <c r="P296" s="1020"/>
      <c r="Q296" s="968"/>
      <c r="R296" s="968"/>
      <c r="S296" s="968"/>
      <c r="T296" s="967" t="s">
        <v>636</v>
      </c>
      <c r="U296" s="969">
        <v>44111</v>
      </c>
      <c r="V296" s="968">
        <v>-0.03</v>
      </c>
      <c r="W296" s="967"/>
      <c r="X296" s="967"/>
      <c r="Y296" s="967"/>
      <c r="Z296" s="967"/>
      <c r="AA296" s="967"/>
      <c r="AB296" s="967"/>
    </row>
    <row r="297" spans="1:28" s="964" customFormat="1" ht="35.25" customHeight="1" x14ac:dyDescent="0.25">
      <c r="A297" s="454"/>
      <c r="B297" s="685"/>
      <c r="C297" s="1184"/>
      <c r="D297" s="597" t="s">
        <v>500</v>
      </c>
      <c r="E297" s="687"/>
      <c r="F297" s="688"/>
      <c r="G297" s="34"/>
      <c r="H297" s="23"/>
      <c r="I297" s="331"/>
      <c r="J297" s="331"/>
      <c r="K297" s="651"/>
      <c r="L297" s="1186"/>
      <c r="M297" s="194"/>
      <c r="N297" s="194"/>
      <c r="O297" s="967"/>
      <c r="P297" s="1020"/>
      <c r="Q297" s="968"/>
      <c r="R297" s="968"/>
      <c r="S297" s="968"/>
      <c r="T297" s="967" t="s">
        <v>636</v>
      </c>
      <c r="U297" s="969">
        <v>44097</v>
      </c>
      <c r="V297" s="968">
        <v>-8205.2099999999991</v>
      </c>
      <c r="W297" s="967"/>
      <c r="X297" s="967"/>
      <c r="Y297" s="967"/>
      <c r="Z297" s="967"/>
      <c r="AA297" s="967"/>
      <c r="AB297" s="967"/>
    </row>
    <row r="298" spans="1:28" s="964" customFormat="1" ht="63.75" customHeight="1" x14ac:dyDescent="0.25">
      <c r="A298" s="454"/>
      <c r="B298" s="685"/>
      <c r="C298" s="1184"/>
      <c r="D298" s="597" t="s">
        <v>500</v>
      </c>
      <c r="E298" s="687"/>
      <c r="F298" s="688"/>
      <c r="G298" s="34"/>
      <c r="H298" s="23"/>
      <c r="I298" s="331"/>
      <c r="J298" s="331"/>
      <c r="K298" s="651"/>
      <c r="L298" s="1186"/>
      <c r="M298" s="200"/>
      <c r="N298" s="345"/>
      <c r="O298" s="984"/>
      <c r="P298" s="1020"/>
      <c r="Q298" s="968"/>
      <c r="R298" s="968"/>
      <c r="S298" s="968"/>
      <c r="T298" s="967" t="s">
        <v>2300</v>
      </c>
      <c r="U298" s="969">
        <v>44159</v>
      </c>
      <c r="V298" s="968">
        <v>24652.86</v>
      </c>
      <c r="W298" s="967" t="s">
        <v>2340</v>
      </c>
      <c r="X298" s="967"/>
      <c r="Y298" s="967"/>
      <c r="Z298" s="967"/>
      <c r="AA298" s="967"/>
      <c r="AB298" s="967"/>
    </row>
    <row r="299" spans="1:28" s="964" customFormat="1" ht="56.25" customHeight="1" x14ac:dyDescent="0.25">
      <c r="A299" s="454"/>
      <c r="B299" s="685"/>
      <c r="C299" s="1184"/>
      <c r="D299" s="597" t="s">
        <v>500</v>
      </c>
      <c r="E299" s="687"/>
      <c r="F299" s="688"/>
      <c r="G299" s="34"/>
      <c r="H299" s="23"/>
      <c r="I299" s="331"/>
      <c r="J299" s="331"/>
      <c r="K299" s="651"/>
      <c r="L299" s="1186"/>
      <c r="M299" s="200"/>
      <c r="N299" s="345"/>
      <c r="O299" s="984"/>
      <c r="P299" s="1020"/>
      <c r="Q299" s="968"/>
      <c r="R299" s="968"/>
      <c r="S299" s="968"/>
      <c r="T299" s="967" t="s">
        <v>2333</v>
      </c>
      <c r="U299" s="969">
        <v>44166</v>
      </c>
      <c r="V299" s="968">
        <v>2004.95</v>
      </c>
      <c r="W299" s="967" t="s">
        <v>2351</v>
      </c>
      <c r="X299" s="967"/>
      <c r="Y299" s="967"/>
      <c r="Z299" s="967"/>
      <c r="AA299" s="967"/>
      <c r="AB299" s="967"/>
    </row>
    <row r="300" spans="1:28" s="964" customFormat="1" ht="35.25" customHeight="1" x14ac:dyDescent="0.25">
      <c r="A300" s="454"/>
      <c r="B300" s="685"/>
      <c r="C300" s="1184"/>
      <c r="D300" s="597" t="s">
        <v>500</v>
      </c>
      <c r="E300" s="687"/>
      <c r="F300" s="688"/>
      <c r="G300" s="34"/>
      <c r="H300" s="23"/>
      <c r="I300" s="331"/>
      <c r="J300" s="331"/>
      <c r="K300" s="651"/>
      <c r="L300" s="1186"/>
      <c r="M300" s="200"/>
      <c r="N300" s="345"/>
      <c r="O300" s="984"/>
      <c r="P300" s="1020"/>
      <c r="Q300" s="968"/>
      <c r="R300" s="968"/>
      <c r="S300" s="968"/>
      <c r="T300" s="967" t="s">
        <v>636</v>
      </c>
      <c r="U300" s="969">
        <v>44161</v>
      </c>
      <c r="V300" s="968">
        <v>-38538.21</v>
      </c>
      <c r="W300" s="967"/>
      <c r="X300" s="967"/>
      <c r="Y300" s="967"/>
      <c r="Z300" s="967"/>
      <c r="AA300" s="967"/>
      <c r="AB300" s="967"/>
    </row>
    <row r="301" spans="1:28" s="964" customFormat="1" ht="35.25" customHeight="1" x14ac:dyDescent="0.25">
      <c r="A301" s="454"/>
      <c r="B301" s="685"/>
      <c r="C301" s="1184"/>
      <c r="D301" s="597" t="s">
        <v>500</v>
      </c>
      <c r="E301" s="687"/>
      <c r="F301" s="688"/>
      <c r="G301" s="34"/>
      <c r="H301" s="23"/>
      <c r="I301" s="331"/>
      <c r="J301" s="331"/>
      <c r="K301" s="651"/>
      <c r="L301" s="1186"/>
      <c r="M301" s="200"/>
      <c r="N301" s="345"/>
      <c r="O301" s="984"/>
      <c r="P301" s="1020"/>
      <c r="Q301" s="968"/>
      <c r="R301" s="968"/>
      <c r="S301" s="968"/>
      <c r="T301" s="967" t="s">
        <v>636</v>
      </c>
      <c r="U301" s="969">
        <v>44169</v>
      </c>
      <c r="V301" s="968">
        <v>-20.66</v>
      </c>
      <c r="W301" s="967"/>
      <c r="X301" s="967"/>
      <c r="Y301" s="967"/>
      <c r="Z301" s="967"/>
      <c r="AA301" s="967"/>
      <c r="AB301" s="967"/>
    </row>
    <row r="302" spans="1:28" s="964" customFormat="1" ht="35.25" customHeight="1" x14ac:dyDescent="0.25">
      <c r="A302" s="454"/>
      <c r="B302" s="685"/>
      <c r="C302" s="1184"/>
      <c r="D302" s="597" t="s">
        <v>500</v>
      </c>
      <c r="E302" s="687"/>
      <c r="F302" s="688"/>
      <c r="G302" s="34"/>
      <c r="H302" s="23"/>
      <c r="I302" s="331"/>
      <c r="J302" s="331"/>
      <c r="K302" s="651"/>
      <c r="L302" s="1186"/>
      <c r="M302" s="200"/>
      <c r="N302" s="345"/>
      <c r="O302" s="984"/>
      <c r="P302" s="1020"/>
      <c r="Q302" s="968"/>
      <c r="R302" s="968"/>
      <c r="S302" s="968"/>
      <c r="T302" s="967" t="s">
        <v>636</v>
      </c>
      <c r="U302" s="969">
        <v>44173</v>
      </c>
      <c r="V302" s="968">
        <v>-904.48</v>
      </c>
      <c r="W302" s="967"/>
      <c r="X302" s="967"/>
      <c r="Y302" s="967"/>
      <c r="Z302" s="967"/>
      <c r="AA302" s="967"/>
      <c r="AB302" s="967"/>
    </row>
    <row r="303" spans="1:28" s="964" customFormat="1" ht="35.25" customHeight="1" x14ac:dyDescent="0.25">
      <c r="A303" s="454"/>
      <c r="B303" s="685"/>
      <c r="C303" s="1184"/>
      <c r="D303" s="597" t="s">
        <v>500</v>
      </c>
      <c r="E303" s="687"/>
      <c r="F303" s="688"/>
      <c r="G303" s="34"/>
      <c r="H303" s="23"/>
      <c r="I303" s="331"/>
      <c r="J303" s="331"/>
      <c r="K303" s="651"/>
      <c r="L303" s="1186"/>
      <c r="M303" s="200"/>
      <c r="N303" s="345"/>
      <c r="O303" s="984"/>
      <c r="P303" s="1020"/>
      <c r="Q303" s="968"/>
      <c r="R303" s="968"/>
      <c r="S303" s="968"/>
      <c r="T303" s="967"/>
      <c r="U303" s="969"/>
      <c r="V303" s="968"/>
      <c r="W303" s="967" t="s">
        <v>2414</v>
      </c>
      <c r="X303" s="967"/>
      <c r="Y303" s="967"/>
      <c r="Z303" s="967"/>
      <c r="AA303" s="967"/>
      <c r="AB303" s="967"/>
    </row>
    <row r="304" spans="1:28" s="964" customFormat="1" ht="239.25" customHeight="1" x14ac:dyDescent="0.25">
      <c r="A304" s="454" t="s">
        <v>2148</v>
      </c>
      <c r="B304" s="685" t="s">
        <v>162</v>
      </c>
      <c r="C304" s="1184">
        <v>2</v>
      </c>
      <c r="D304" s="597" t="s">
        <v>500</v>
      </c>
      <c r="E304" s="687"/>
      <c r="F304" s="688">
        <v>2200000</v>
      </c>
      <c r="G304" s="34"/>
      <c r="H304" s="7"/>
      <c r="I304" s="7"/>
      <c r="J304" s="7"/>
      <c r="K304" s="1058" t="s">
        <v>419</v>
      </c>
      <c r="L304" s="236" t="s">
        <v>3135</v>
      </c>
      <c r="M304" s="3" t="s">
        <v>1224</v>
      </c>
      <c r="N304" s="160" t="s">
        <v>384</v>
      </c>
      <c r="O304" s="1004" t="s">
        <v>1291</v>
      </c>
      <c r="P304" s="960"/>
      <c r="Q304" s="960">
        <v>407000</v>
      </c>
      <c r="R304" s="960"/>
      <c r="S304" s="960"/>
      <c r="T304" s="541" t="s">
        <v>2016</v>
      </c>
      <c r="U304" s="544">
        <v>44110</v>
      </c>
      <c r="V304" s="960">
        <v>1054580</v>
      </c>
      <c r="W304" s="544">
        <v>44112</v>
      </c>
      <c r="X304" s="541"/>
      <c r="Y304" s="541"/>
      <c r="Z304" s="544" t="s">
        <v>2530</v>
      </c>
      <c r="AA304" s="548" t="s">
        <v>2722</v>
      </c>
      <c r="AB304" s="541" t="s">
        <v>386</v>
      </c>
    </row>
    <row r="305" spans="1:28" s="964" customFormat="1" ht="63" customHeight="1" x14ac:dyDescent="0.25">
      <c r="A305" s="454"/>
      <c r="B305" s="685"/>
      <c r="C305" s="1184"/>
      <c r="D305" s="597" t="s">
        <v>500</v>
      </c>
      <c r="E305" s="687"/>
      <c r="F305" s="688"/>
      <c r="G305" s="34"/>
      <c r="H305" s="72"/>
      <c r="I305" s="288"/>
      <c r="J305" s="288"/>
      <c r="K305" s="1058"/>
      <c r="L305" s="236"/>
      <c r="M305" s="3"/>
      <c r="N305" s="23"/>
      <c r="O305" s="541"/>
      <c r="P305" s="960"/>
      <c r="Q305" s="960"/>
      <c r="R305" s="960"/>
      <c r="S305" s="960"/>
      <c r="T305" s="541" t="s">
        <v>635</v>
      </c>
      <c r="U305" s="544">
        <v>44125</v>
      </c>
      <c r="V305" s="960">
        <v>10163.65</v>
      </c>
      <c r="W305" s="544"/>
      <c r="X305" s="541"/>
      <c r="Y305" s="541"/>
      <c r="Z305" s="541"/>
      <c r="AA305" s="548"/>
      <c r="AB305" s="1004"/>
    </row>
    <row r="306" spans="1:28" s="964" customFormat="1" x14ac:dyDescent="0.25">
      <c r="A306" s="454"/>
      <c r="B306" s="685"/>
      <c r="C306" s="1184"/>
      <c r="D306" s="597" t="s">
        <v>500</v>
      </c>
      <c r="E306" s="687"/>
      <c r="F306" s="688"/>
      <c r="G306" s="34"/>
      <c r="H306" s="72"/>
      <c r="I306" s="288"/>
      <c r="J306" s="288"/>
      <c r="K306" s="1058"/>
      <c r="L306" s="236"/>
      <c r="M306" s="3"/>
      <c r="N306" s="23"/>
      <c r="O306" s="541"/>
      <c r="P306" s="960"/>
      <c r="Q306" s="960"/>
      <c r="R306" s="960"/>
      <c r="S306" s="960"/>
      <c r="T306" s="541" t="s">
        <v>636</v>
      </c>
      <c r="U306" s="544">
        <v>44131</v>
      </c>
      <c r="V306" s="960">
        <v>-49.17</v>
      </c>
      <c r="W306" s="544"/>
      <c r="X306" s="541"/>
      <c r="Y306" s="541"/>
      <c r="Z306" s="541"/>
      <c r="AA306" s="548"/>
      <c r="AB306" s="1004"/>
    </row>
    <row r="307" spans="1:28" s="964" customFormat="1" ht="56.25" x14ac:dyDescent="0.25">
      <c r="A307" s="454"/>
      <c r="B307" s="685"/>
      <c r="C307" s="1184"/>
      <c r="D307" s="597" t="s">
        <v>500</v>
      </c>
      <c r="E307" s="687"/>
      <c r="F307" s="688"/>
      <c r="G307" s="34"/>
      <c r="H307" s="72"/>
      <c r="I307" s="288"/>
      <c r="J307" s="288"/>
      <c r="K307" s="1058"/>
      <c r="L307" s="236"/>
      <c r="M307" s="3"/>
      <c r="N307" s="23"/>
      <c r="O307" s="541"/>
      <c r="P307" s="960"/>
      <c r="Q307" s="960"/>
      <c r="R307" s="960"/>
      <c r="S307" s="960"/>
      <c r="T307" s="541" t="s">
        <v>2276</v>
      </c>
      <c r="U307" s="544">
        <v>44158</v>
      </c>
      <c r="V307" s="960">
        <v>142619.29999999999</v>
      </c>
      <c r="W307" s="544">
        <v>44160</v>
      </c>
      <c r="X307" s="541"/>
      <c r="Y307" s="541"/>
      <c r="Z307" s="541"/>
      <c r="AA307" s="548"/>
      <c r="AB307" s="1004"/>
    </row>
    <row r="308" spans="1:28" s="964" customFormat="1" x14ac:dyDescent="0.25">
      <c r="A308" s="454"/>
      <c r="B308" s="685"/>
      <c r="C308" s="1184"/>
      <c r="D308" s="597" t="s">
        <v>500</v>
      </c>
      <c r="E308" s="687"/>
      <c r="F308" s="688"/>
      <c r="G308" s="34"/>
      <c r="H308" s="72"/>
      <c r="I308" s="288"/>
      <c r="J308" s="288"/>
      <c r="K308" s="1058"/>
      <c r="L308" s="236"/>
      <c r="M308" s="3"/>
      <c r="N308" s="23"/>
      <c r="O308" s="541"/>
      <c r="P308" s="960"/>
      <c r="Q308" s="960"/>
      <c r="R308" s="960"/>
      <c r="S308" s="960"/>
      <c r="T308" s="541" t="s">
        <v>635</v>
      </c>
      <c r="U308" s="544">
        <v>44173</v>
      </c>
      <c r="V308" s="960">
        <v>3166.57</v>
      </c>
      <c r="W308" s="544"/>
      <c r="X308" s="541"/>
      <c r="Y308" s="541"/>
      <c r="Z308" s="541"/>
      <c r="AA308" s="548"/>
      <c r="AB308" s="1004"/>
    </row>
    <row r="309" spans="1:28" s="964" customFormat="1" x14ac:dyDescent="0.25">
      <c r="A309" s="454"/>
      <c r="B309" s="685"/>
      <c r="C309" s="1184"/>
      <c r="D309" s="597" t="s">
        <v>500</v>
      </c>
      <c r="E309" s="687"/>
      <c r="F309" s="688"/>
      <c r="G309" s="34"/>
      <c r="H309" s="72"/>
      <c r="I309" s="288"/>
      <c r="J309" s="288"/>
      <c r="K309" s="1058"/>
      <c r="L309" s="236"/>
      <c r="M309" s="3"/>
      <c r="N309" s="23"/>
      <c r="O309" s="541"/>
      <c r="P309" s="960"/>
      <c r="Q309" s="960"/>
      <c r="R309" s="960"/>
      <c r="S309" s="960"/>
      <c r="T309" s="541" t="s">
        <v>636</v>
      </c>
      <c r="U309" s="544">
        <v>44176</v>
      </c>
      <c r="V309" s="960">
        <v>-47.01</v>
      </c>
      <c r="W309" s="544"/>
      <c r="X309" s="541"/>
      <c r="Y309" s="541"/>
      <c r="Z309" s="541"/>
      <c r="AA309" s="548"/>
      <c r="AB309" s="1004"/>
    </row>
    <row r="310" spans="1:28" s="964" customFormat="1" ht="56.25" x14ac:dyDescent="0.25">
      <c r="A310" s="454"/>
      <c r="B310" s="685"/>
      <c r="C310" s="1184"/>
      <c r="D310" s="597" t="s">
        <v>500</v>
      </c>
      <c r="E310" s="687"/>
      <c r="F310" s="688"/>
      <c r="G310" s="34"/>
      <c r="H310" s="72"/>
      <c r="I310" s="288"/>
      <c r="J310" s="288"/>
      <c r="K310" s="1058"/>
      <c r="L310" s="236"/>
      <c r="M310" s="3"/>
      <c r="N310" s="23"/>
      <c r="O310" s="541"/>
      <c r="P310" s="960"/>
      <c r="Q310" s="960"/>
      <c r="R310" s="960"/>
      <c r="S310" s="960"/>
      <c r="T310" s="541" t="s">
        <v>2488</v>
      </c>
      <c r="U310" s="544">
        <v>44189</v>
      </c>
      <c r="V310" s="960">
        <v>17783.05</v>
      </c>
      <c r="W310" s="544">
        <v>44194</v>
      </c>
      <c r="X310" s="541"/>
      <c r="Y310" s="541"/>
      <c r="Z310" s="541"/>
      <c r="AA310" s="548"/>
      <c r="AB310" s="1004"/>
    </row>
    <row r="311" spans="1:28" s="964" customFormat="1" x14ac:dyDescent="0.25">
      <c r="A311" s="454"/>
      <c r="B311" s="685"/>
      <c r="C311" s="1184"/>
      <c r="D311" s="597" t="s">
        <v>500</v>
      </c>
      <c r="E311" s="687"/>
      <c r="F311" s="688"/>
      <c r="G311" s="34"/>
      <c r="H311" s="72"/>
      <c r="I311" s="288"/>
      <c r="J311" s="288"/>
      <c r="K311" s="1058"/>
      <c r="L311" s="236"/>
      <c r="M311" s="3"/>
      <c r="N311" s="23"/>
      <c r="O311" s="541"/>
      <c r="P311" s="960"/>
      <c r="Q311" s="960"/>
      <c r="R311" s="960"/>
      <c r="S311" s="960"/>
      <c r="T311" s="541" t="s">
        <v>635</v>
      </c>
      <c r="U311" s="544">
        <v>43864</v>
      </c>
      <c r="V311" s="960">
        <v>553.29</v>
      </c>
      <c r="W311" s="544"/>
      <c r="X311" s="541"/>
      <c r="Y311" s="541"/>
      <c r="Z311" s="541"/>
      <c r="AA311" s="548"/>
      <c r="AB311" s="1004"/>
    </row>
    <row r="312" spans="1:28" s="964" customFormat="1" ht="154.5" customHeight="1" x14ac:dyDescent="0.25">
      <c r="A312" s="454"/>
      <c r="B312" s="685"/>
      <c r="C312" s="1184"/>
      <c r="D312" s="597" t="s">
        <v>500</v>
      </c>
      <c r="E312" s="687"/>
      <c r="F312" s="688"/>
      <c r="G312" s="34"/>
      <c r="H312" s="72" t="s">
        <v>1289</v>
      </c>
      <c r="I312" s="288"/>
      <c r="J312" s="288"/>
      <c r="K312" s="1058" t="s">
        <v>1288</v>
      </c>
      <c r="L312" s="236" t="s">
        <v>2819</v>
      </c>
      <c r="M312" s="292" t="s">
        <v>1793</v>
      </c>
      <c r="N312" s="292" t="s">
        <v>440</v>
      </c>
      <c r="O312" s="967" t="s">
        <v>1821</v>
      </c>
      <c r="P312" s="968"/>
      <c r="Q312" s="968">
        <v>344594.66</v>
      </c>
      <c r="R312" s="968"/>
      <c r="S312" s="968"/>
      <c r="T312" s="967" t="s">
        <v>2223</v>
      </c>
      <c r="U312" s="969">
        <v>44144</v>
      </c>
      <c r="V312" s="968">
        <v>1090749.8600000001</v>
      </c>
      <c r="W312" s="967" t="s">
        <v>2291</v>
      </c>
      <c r="X312" s="967"/>
      <c r="Y312" s="967"/>
      <c r="Z312" s="969" t="s">
        <v>2459</v>
      </c>
      <c r="AA312" s="970" t="s">
        <v>2460</v>
      </c>
      <c r="AB312" s="984" t="s">
        <v>386</v>
      </c>
    </row>
    <row r="313" spans="1:28" s="964" customFormat="1" ht="56.25" x14ac:dyDescent="0.25">
      <c r="A313" s="454"/>
      <c r="B313" s="685"/>
      <c r="C313" s="1184"/>
      <c r="D313" s="597" t="s">
        <v>500</v>
      </c>
      <c r="E313" s="687"/>
      <c r="F313" s="688"/>
      <c r="G313" s="34"/>
      <c r="H313" s="72"/>
      <c r="I313" s="288"/>
      <c r="J313" s="288"/>
      <c r="K313" s="1058"/>
      <c r="L313" s="236"/>
      <c r="M313" s="297"/>
      <c r="N313" s="292"/>
      <c r="O313" s="967"/>
      <c r="P313" s="968"/>
      <c r="Q313" s="968"/>
      <c r="R313" s="968"/>
      <c r="S313" s="968"/>
      <c r="T313" s="967" t="s">
        <v>2310</v>
      </c>
      <c r="U313" s="969">
        <v>44162</v>
      </c>
      <c r="V313" s="968">
        <v>23221.77</v>
      </c>
      <c r="W313" s="967" t="s">
        <v>2322</v>
      </c>
      <c r="X313" s="967"/>
      <c r="Y313" s="967"/>
      <c r="Z313" s="967"/>
      <c r="AA313" s="995"/>
      <c r="AB313" s="984"/>
    </row>
    <row r="314" spans="1:28" s="964" customFormat="1" ht="37.5" x14ac:dyDescent="0.25">
      <c r="A314" s="454"/>
      <c r="B314" s="685"/>
      <c r="C314" s="1184"/>
      <c r="D314" s="597" t="s">
        <v>500</v>
      </c>
      <c r="E314" s="687"/>
      <c r="F314" s="688"/>
      <c r="G314" s="34"/>
      <c r="H314" s="72"/>
      <c r="I314" s="288"/>
      <c r="J314" s="288"/>
      <c r="K314" s="1058"/>
      <c r="L314" s="236"/>
      <c r="M314" s="297"/>
      <c r="N314" s="292"/>
      <c r="O314" s="967"/>
      <c r="P314" s="968"/>
      <c r="Q314" s="968"/>
      <c r="R314" s="968"/>
      <c r="S314" s="968"/>
      <c r="T314" s="967" t="s">
        <v>636</v>
      </c>
      <c r="U314" s="969">
        <v>44159</v>
      </c>
      <c r="V314" s="968">
        <v>-23318.12</v>
      </c>
      <c r="W314" s="967" t="s">
        <v>2348</v>
      </c>
      <c r="X314" s="967"/>
      <c r="Y314" s="967"/>
      <c r="Z314" s="967"/>
      <c r="AA314" s="995"/>
      <c r="AB314" s="984"/>
    </row>
    <row r="315" spans="1:28" s="964" customFormat="1" x14ac:dyDescent="0.25">
      <c r="A315" s="454"/>
      <c r="B315" s="685"/>
      <c r="C315" s="1184"/>
      <c r="D315" s="597" t="s">
        <v>500</v>
      </c>
      <c r="E315" s="687"/>
      <c r="F315" s="688"/>
      <c r="G315" s="34"/>
      <c r="H315" s="72"/>
      <c r="I315" s="288"/>
      <c r="J315" s="288"/>
      <c r="K315" s="1058"/>
      <c r="L315" s="236"/>
      <c r="M315" s="297"/>
      <c r="N315" s="292"/>
      <c r="O315" s="967"/>
      <c r="P315" s="968"/>
      <c r="Q315" s="968"/>
      <c r="R315" s="968"/>
      <c r="S315" s="968"/>
      <c r="T315" s="967" t="s">
        <v>635</v>
      </c>
      <c r="U315" s="969">
        <v>44175</v>
      </c>
      <c r="V315" s="968">
        <v>759.49</v>
      </c>
      <c r="W315" s="967"/>
      <c r="X315" s="967"/>
      <c r="Y315" s="967"/>
      <c r="Z315" s="967"/>
      <c r="AA315" s="995"/>
      <c r="AB315" s="984"/>
    </row>
    <row r="316" spans="1:28" s="964" customFormat="1" x14ac:dyDescent="0.25">
      <c r="A316" s="454"/>
      <c r="B316" s="685"/>
      <c r="C316" s="1184"/>
      <c r="D316" s="597" t="s">
        <v>500</v>
      </c>
      <c r="E316" s="687"/>
      <c r="F316" s="688"/>
      <c r="G316" s="34"/>
      <c r="H316" s="72"/>
      <c r="I316" s="288"/>
      <c r="J316" s="288"/>
      <c r="K316" s="1058"/>
      <c r="L316" s="236"/>
      <c r="M316" s="297"/>
      <c r="N316" s="292"/>
      <c r="O316" s="967"/>
      <c r="P316" s="968"/>
      <c r="Q316" s="968"/>
      <c r="R316" s="968"/>
      <c r="S316" s="968"/>
      <c r="T316" s="967" t="s">
        <v>636</v>
      </c>
      <c r="U316" s="969">
        <v>44180</v>
      </c>
      <c r="V316" s="968">
        <v>-8.59</v>
      </c>
      <c r="W316" s="967"/>
      <c r="X316" s="967"/>
      <c r="Y316" s="967"/>
      <c r="Z316" s="967"/>
      <c r="AA316" s="995"/>
      <c r="AB316" s="984"/>
    </row>
    <row r="317" spans="1:28" s="964" customFormat="1" x14ac:dyDescent="0.25">
      <c r="A317" s="454"/>
      <c r="B317" s="685"/>
      <c r="C317" s="1184"/>
      <c r="D317" s="597" t="s">
        <v>500</v>
      </c>
      <c r="E317" s="687"/>
      <c r="F317" s="688"/>
      <c r="G317" s="34"/>
      <c r="H317" s="72"/>
      <c r="I317" s="288"/>
      <c r="J317" s="288"/>
      <c r="K317" s="290"/>
      <c r="L317" s="236"/>
      <c r="M317" s="467"/>
      <c r="N317" s="444"/>
      <c r="O317" s="984"/>
      <c r="P317" s="1022"/>
      <c r="Q317" s="968"/>
      <c r="R317" s="968"/>
      <c r="S317" s="968"/>
      <c r="T317" s="967" t="s">
        <v>552</v>
      </c>
      <c r="U317" s="969">
        <v>44238</v>
      </c>
      <c r="V317" s="968">
        <v>259.83</v>
      </c>
      <c r="W317" s="967"/>
      <c r="X317" s="967"/>
      <c r="Y317" s="967"/>
      <c r="Z317" s="1001"/>
      <c r="AA317" s="995"/>
      <c r="AB317" s="1021"/>
    </row>
    <row r="318" spans="1:28" s="964" customFormat="1" x14ac:dyDescent="0.25">
      <c r="A318" s="454"/>
      <c r="B318" s="685"/>
      <c r="C318" s="1184"/>
      <c r="D318" s="597" t="s">
        <v>500</v>
      </c>
      <c r="E318" s="687"/>
      <c r="F318" s="688"/>
      <c r="G318" s="34"/>
      <c r="H318" s="295"/>
      <c r="I318" s="344"/>
      <c r="J318" s="344"/>
      <c r="K318" s="290"/>
      <c r="L318" s="236"/>
      <c r="M318" s="467"/>
      <c r="N318" s="444"/>
      <c r="O318" s="984"/>
      <c r="P318" s="1022"/>
      <c r="Q318" s="968"/>
      <c r="R318" s="968"/>
      <c r="S318" s="968"/>
      <c r="T318" s="967" t="s">
        <v>552</v>
      </c>
      <c r="U318" s="969">
        <v>44249</v>
      </c>
      <c r="V318" s="968">
        <v>7504.66</v>
      </c>
      <c r="W318" s="967"/>
      <c r="X318" s="967"/>
      <c r="Y318" s="967"/>
      <c r="Z318" s="1001"/>
      <c r="AA318" s="995"/>
      <c r="AB318" s="1021"/>
    </row>
    <row r="319" spans="1:28" s="225" customFormat="1" ht="104.25" customHeight="1" x14ac:dyDescent="0.25">
      <c r="A319" s="450" t="s">
        <v>2497</v>
      </c>
      <c r="B319" s="51" t="s">
        <v>1379</v>
      </c>
      <c r="C319" s="298">
        <v>1</v>
      </c>
      <c r="D319" s="597" t="s">
        <v>500</v>
      </c>
      <c r="E319" s="299"/>
      <c r="F319" s="245" t="s">
        <v>1500</v>
      </c>
      <c r="G319" s="274"/>
      <c r="H319" s="295" t="s">
        <v>1501</v>
      </c>
      <c r="I319" s="296">
        <v>44032</v>
      </c>
      <c r="J319" s="289">
        <v>44043</v>
      </c>
      <c r="K319" s="290" t="s">
        <v>1737</v>
      </c>
      <c r="L319" s="109" t="s">
        <v>3136</v>
      </c>
      <c r="M319" s="73" t="s">
        <v>2820</v>
      </c>
      <c r="N319" s="300" t="s">
        <v>430</v>
      </c>
      <c r="O319" s="1004" t="s">
        <v>2485</v>
      </c>
      <c r="P319" s="549"/>
      <c r="Q319" s="541">
        <v>947150</v>
      </c>
      <c r="R319" s="960"/>
      <c r="S319" s="541"/>
      <c r="T319" s="541" t="s">
        <v>2504</v>
      </c>
      <c r="U319" s="544">
        <v>44194</v>
      </c>
      <c r="V319" s="960">
        <v>2930103.24</v>
      </c>
      <c r="W319" s="541"/>
      <c r="X319" s="541"/>
      <c r="Y319" s="541"/>
      <c r="Z319" s="547"/>
      <c r="AA319" s="1005" t="s">
        <v>2723</v>
      </c>
      <c r="AB319" s="549" t="s">
        <v>342</v>
      </c>
    </row>
    <row r="320" spans="1:28" s="225" customFormat="1" x14ac:dyDescent="0.25">
      <c r="A320" s="450"/>
      <c r="B320" s="51"/>
      <c r="C320" s="298"/>
      <c r="D320" s="597" t="s">
        <v>500</v>
      </c>
      <c r="E320" s="299"/>
      <c r="F320" s="245"/>
      <c r="G320" s="274"/>
      <c r="H320" s="295"/>
      <c r="I320" s="296"/>
      <c r="J320" s="289"/>
      <c r="K320" s="290"/>
      <c r="L320" s="109"/>
      <c r="M320" s="73"/>
      <c r="N320" s="300"/>
      <c r="O320" s="1004"/>
      <c r="P320" s="549"/>
      <c r="Q320" s="541"/>
      <c r="R320" s="960"/>
      <c r="S320" s="541"/>
      <c r="T320" s="541" t="s">
        <v>635</v>
      </c>
      <c r="U320" s="544">
        <v>44231</v>
      </c>
      <c r="V320" s="960">
        <v>70536.02</v>
      </c>
      <c r="W320" s="541"/>
      <c r="X320" s="541"/>
      <c r="Y320" s="541"/>
      <c r="Z320" s="547"/>
      <c r="AA320" s="1005"/>
      <c r="AB320" s="549"/>
    </row>
    <row r="321" spans="1:28" s="225" customFormat="1" x14ac:dyDescent="0.25">
      <c r="A321" s="450"/>
      <c r="B321" s="51"/>
      <c r="C321" s="298"/>
      <c r="D321" s="597" t="s">
        <v>500</v>
      </c>
      <c r="E321" s="299"/>
      <c r="F321" s="245"/>
      <c r="G321" s="274"/>
      <c r="H321" s="295"/>
      <c r="I321" s="296"/>
      <c r="J321" s="289"/>
      <c r="K321" s="290"/>
      <c r="L321" s="109"/>
      <c r="M321" s="73"/>
      <c r="N321" s="300"/>
      <c r="O321" s="1004"/>
      <c r="P321" s="549"/>
      <c r="Q321" s="541"/>
      <c r="R321" s="960"/>
      <c r="S321" s="541"/>
      <c r="T321" s="541" t="s">
        <v>636</v>
      </c>
      <c r="U321" s="544">
        <v>44237</v>
      </c>
      <c r="V321" s="960">
        <v>-585.01</v>
      </c>
      <c r="W321" s="541"/>
      <c r="X321" s="541"/>
      <c r="Y321" s="541"/>
      <c r="Z321" s="547"/>
      <c r="AA321" s="1005"/>
      <c r="AB321" s="549"/>
    </row>
    <row r="322" spans="1:28" s="225" customFormat="1" ht="105" customHeight="1" x14ac:dyDescent="0.25">
      <c r="A322" s="450"/>
      <c r="B322" s="51" t="s">
        <v>1740</v>
      </c>
      <c r="C322" s="298">
        <v>1</v>
      </c>
      <c r="D322" s="597" t="s">
        <v>500</v>
      </c>
      <c r="E322" s="299"/>
      <c r="F322" s="245">
        <v>83127.210000000006</v>
      </c>
      <c r="G322" s="274"/>
      <c r="H322" s="295" t="s">
        <v>1501</v>
      </c>
      <c r="I322" s="296">
        <v>44032</v>
      </c>
      <c r="J322" s="289">
        <v>44043</v>
      </c>
      <c r="K322" s="664" t="s">
        <v>1738</v>
      </c>
      <c r="L322" s="22" t="s">
        <v>3153</v>
      </c>
      <c r="M322" s="73"/>
      <c r="N322" s="300"/>
      <c r="O322" s="1004"/>
      <c r="P322" s="549"/>
      <c r="Q322" s="541"/>
      <c r="R322" s="960"/>
      <c r="S322" s="541"/>
      <c r="T322" s="541"/>
      <c r="U322" s="541"/>
      <c r="V322" s="960"/>
      <c r="W322" s="541"/>
      <c r="X322" s="541"/>
      <c r="Y322" s="541"/>
      <c r="Z322" s="547"/>
      <c r="AA322" s="1005"/>
      <c r="AB322" s="549"/>
    </row>
    <row r="323" spans="1:28" s="964" customFormat="1" ht="68.25" customHeight="1" x14ac:dyDescent="0.25">
      <c r="A323" s="455" t="s">
        <v>4</v>
      </c>
      <c r="B323" s="1110" t="s">
        <v>26</v>
      </c>
      <c r="C323" s="317">
        <v>2</v>
      </c>
      <c r="D323" s="598"/>
      <c r="E323" s="135"/>
      <c r="F323" s="137" t="s">
        <v>2821</v>
      </c>
      <c r="G323" s="316" t="s">
        <v>136</v>
      </c>
      <c r="H323" s="123" t="s">
        <v>2228</v>
      </c>
      <c r="I323" s="655">
        <v>44139</v>
      </c>
      <c r="J323" s="655">
        <v>44141</v>
      </c>
      <c r="K323" s="121"/>
      <c r="L323" s="820" t="s">
        <v>2822</v>
      </c>
      <c r="M323" s="318"/>
      <c r="N323" s="6"/>
      <c r="O323" s="951"/>
      <c r="P323" s="961"/>
      <c r="Q323" s="961"/>
      <c r="R323" s="961"/>
      <c r="S323" s="961"/>
      <c r="T323" s="951"/>
      <c r="U323" s="961"/>
      <c r="V323" s="952"/>
      <c r="W323" s="951"/>
      <c r="X323" s="951"/>
      <c r="Y323" s="951"/>
      <c r="Z323" s="951"/>
      <c r="AA323" s="1023" t="s">
        <v>1085</v>
      </c>
      <c r="AB323" s="951"/>
    </row>
    <row r="324" spans="1:28" s="964" customFormat="1" ht="89.25" customHeight="1" x14ac:dyDescent="0.25">
      <c r="A324" s="455"/>
      <c r="B324" s="133" t="s">
        <v>2411</v>
      </c>
      <c r="C324" s="317">
        <v>1</v>
      </c>
      <c r="D324" s="598" t="s">
        <v>2339</v>
      </c>
      <c r="E324" s="135"/>
      <c r="F324" s="1187">
        <v>3059412.74</v>
      </c>
      <c r="G324" s="316"/>
      <c r="H324" s="767"/>
      <c r="I324" s="1188"/>
      <c r="J324" s="1188"/>
      <c r="K324" s="121" t="s">
        <v>2409</v>
      </c>
      <c r="L324" s="809" t="s">
        <v>2823</v>
      </c>
      <c r="M324" s="318" t="s">
        <v>2824</v>
      </c>
      <c r="N324" s="6" t="s">
        <v>355</v>
      </c>
      <c r="O324" s="951" t="s">
        <v>2674</v>
      </c>
      <c r="P324" s="961"/>
      <c r="Q324" s="961">
        <v>764525</v>
      </c>
      <c r="R324" s="961"/>
      <c r="S324" s="961"/>
      <c r="T324" s="951"/>
      <c r="U324" s="961"/>
      <c r="V324" s="952"/>
      <c r="W324" s="951"/>
      <c r="X324" s="951"/>
      <c r="Y324" s="951"/>
      <c r="Z324" s="951"/>
      <c r="AA324" s="951" t="s">
        <v>2724</v>
      </c>
      <c r="AB324" s="951" t="s">
        <v>342</v>
      </c>
    </row>
    <row r="325" spans="1:28" s="964" customFormat="1" ht="82.5" customHeight="1" x14ac:dyDescent="0.25">
      <c r="A325" s="455"/>
      <c r="B325" s="133" t="s">
        <v>2411</v>
      </c>
      <c r="C325" s="317">
        <v>1</v>
      </c>
      <c r="D325" s="598" t="s">
        <v>2339</v>
      </c>
      <c r="E325" s="135"/>
      <c r="F325" s="1187">
        <v>3140814.53</v>
      </c>
      <c r="G325" s="316"/>
      <c r="H325" s="767"/>
      <c r="I325" s="1188"/>
      <c r="J325" s="1188"/>
      <c r="K325" s="121" t="s">
        <v>2410</v>
      </c>
      <c r="L325" s="809" t="s">
        <v>2825</v>
      </c>
      <c r="M325" s="318" t="s">
        <v>2826</v>
      </c>
      <c r="N325" s="6" t="s">
        <v>355</v>
      </c>
      <c r="O325" s="951" t="s">
        <v>2673</v>
      </c>
      <c r="P325" s="961"/>
      <c r="Q325" s="961">
        <v>678491.89</v>
      </c>
      <c r="R325" s="961"/>
      <c r="S325" s="961"/>
      <c r="T325" s="951"/>
      <c r="U325" s="961"/>
      <c r="V325" s="952"/>
      <c r="W325" s="951"/>
      <c r="X325" s="951"/>
      <c r="Y325" s="951"/>
      <c r="Z325" s="951"/>
      <c r="AA325" s="951" t="s">
        <v>2725</v>
      </c>
      <c r="AB325" s="951" t="s">
        <v>342</v>
      </c>
    </row>
    <row r="326" spans="1:28" s="964" customFormat="1" ht="91.5" customHeight="1" x14ac:dyDescent="0.25">
      <c r="A326" s="455"/>
      <c r="B326" s="133" t="s">
        <v>2230</v>
      </c>
      <c r="C326" s="1189">
        <v>2</v>
      </c>
      <c r="D326" s="598" t="s">
        <v>2339</v>
      </c>
      <c r="E326" s="1190"/>
      <c r="F326" s="1187">
        <v>354873.78</v>
      </c>
      <c r="G326" s="316"/>
      <c r="H326" s="767" t="s">
        <v>2228</v>
      </c>
      <c r="I326" s="1188">
        <v>44139</v>
      </c>
      <c r="J326" s="1188">
        <v>44141</v>
      </c>
      <c r="K326" s="1059" t="s">
        <v>2229</v>
      </c>
      <c r="L326" s="1191" t="s">
        <v>2827</v>
      </c>
      <c r="M326" s="318" t="s">
        <v>2571</v>
      </c>
      <c r="N326" s="6" t="s">
        <v>484</v>
      </c>
      <c r="O326" s="951" t="s">
        <v>2597</v>
      </c>
      <c r="P326" s="961">
        <v>110022.39999999999</v>
      </c>
      <c r="Q326" s="961"/>
      <c r="R326" s="961"/>
      <c r="S326" s="961"/>
      <c r="T326" s="951"/>
      <c r="U326" s="961"/>
      <c r="V326" s="952"/>
      <c r="W326" s="951"/>
      <c r="X326" s="951"/>
      <c r="Y326" s="951"/>
      <c r="Z326" s="951"/>
      <c r="AA326" s="951" t="s">
        <v>2726</v>
      </c>
      <c r="AB326" s="951" t="s">
        <v>467</v>
      </c>
    </row>
    <row r="327" spans="1:28" s="964" customFormat="1" ht="140.25" customHeight="1" x14ac:dyDescent="0.25">
      <c r="A327" s="455"/>
      <c r="B327" s="1110" t="s">
        <v>2231</v>
      </c>
      <c r="C327" s="317"/>
      <c r="D327" s="598"/>
      <c r="E327" s="135"/>
      <c r="F327" s="1187">
        <v>241039.92</v>
      </c>
      <c r="G327" s="1192"/>
      <c r="H327" s="1090"/>
      <c r="I327" s="1193"/>
      <c r="J327" s="1188"/>
      <c r="K327" s="1194" t="s">
        <v>2233</v>
      </c>
      <c r="L327" s="1191" t="s">
        <v>3241</v>
      </c>
      <c r="M327" s="318"/>
      <c r="N327" s="6" t="s">
        <v>484</v>
      </c>
      <c r="O327" s="951"/>
      <c r="P327" s="961"/>
      <c r="Q327" s="961"/>
      <c r="R327" s="961"/>
      <c r="S327" s="961"/>
      <c r="T327" s="951"/>
      <c r="U327" s="961"/>
      <c r="V327" s="952"/>
      <c r="W327" s="951"/>
      <c r="X327" s="951"/>
      <c r="Y327" s="951"/>
      <c r="Z327" s="951"/>
      <c r="AA327" s="1023"/>
      <c r="AB327" s="951"/>
    </row>
    <row r="328" spans="1:28" s="964" customFormat="1" ht="68.25" customHeight="1" x14ac:dyDescent="0.25">
      <c r="A328" s="455"/>
      <c r="B328" s="133" t="s">
        <v>2232</v>
      </c>
      <c r="C328" s="1189">
        <v>6000</v>
      </c>
      <c r="D328" s="1195"/>
      <c r="E328" s="1190"/>
      <c r="F328" s="1187">
        <v>117325.37</v>
      </c>
      <c r="G328" s="1192"/>
      <c r="H328" s="1196" t="s">
        <v>2228</v>
      </c>
      <c r="I328" s="1197">
        <v>44139</v>
      </c>
      <c r="J328" s="1198">
        <v>44141</v>
      </c>
      <c r="K328" s="1199"/>
      <c r="L328" s="1200"/>
      <c r="M328" s="318"/>
      <c r="N328" s="6" t="s">
        <v>484</v>
      </c>
      <c r="O328" s="951"/>
      <c r="P328" s="961"/>
      <c r="Q328" s="961"/>
      <c r="R328" s="961"/>
      <c r="S328" s="961"/>
      <c r="T328" s="951"/>
      <c r="U328" s="961"/>
      <c r="V328" s="952"/>
      <c r="W328" s="951"/>
      <c r="X328" s="951"/>
      <c r="Y328" s="951"/>
      <c r="Z328" s="951"/>
      <c r="AA328" s="1023"/>
      <c r="AB328" s="951"/>
    </row>
    <row r="329" spans="1:28" s="964" customFormat="1" ht="104.25" customHeight="1" x14ac:dyDescent="0.25">
      <c r="A329" s="455"/>
      <c r="B329" s="133" t="s">
        <v>2234</v>
      </c>
      <c r="C329" s="1189">
        <v>30</v>
      </c>
      <c r="D329" s="1195"/>
      <c r="E329" s="1190"/>
      <c r="F329" s="1187">
        <v>35470</v>
      </c>
      <c r="G329" s="316"/>
      <c r="H329" s="767" t="s">
        <v>2228</v>
      </c>
      <c r="I329" s="1188">
        <v>44139</v>
      </c>
      <c r="J329" s="1188">
        <v>44141</v>
      </c>
      <c r="K329" s="1330" t="s">
        <v>2235</v>
      </c>
      <c r="L329" s="1191" t="s">
        <v>3242</v>
      </c>
      <c r="M329" s="318" t="s">
        <v>3219</v>
      </c>
      <c r="N329" s="6" t="s">
        <v>484</v>
      </c>
      <c r="O329" s="951" t="s">
        <v>3250</v>
      </c>
      <c r="P329" s="961"/>
      <c r="Q329" s="961"/>
      <c r="R329" s="961"/>
      <c r="S329" s="961">
        <v>35434.53</v>
      </c>
      <c r="T329" s="951"/>
      <c r="U329" s="961"/>
      <c r="V329" s="952"/>
      <c r="W329" s="951"/>
      <c r="X329" s="951"/>
      <c r="Y329" s="951"/>
      <c r="Z329" s="951"/>
      <c r="AA329" s="951" t="s">
        <v>3222</v>
      </c>
      <c r="AB329" s="951" t="s">
        <v>1773</v>
      </c>
    </row>
    <row r="330" spans="1:28" s="964" customFormat="1" ht="99.75" customHeight="1" x14ac:dyDescent="0.25">
      <c r="A330" s="455"/>
      <c r="B330" s="133" t="s">
        <v>2234</v>
      </c>
      <c r="C330" s="1189">
        <v>16</v>
      </c>
      <c r="D330" s="1195"/>
      <c r="E330" s="1190"/>
      <c r="F330" s="1187">
        <v>47387.39</v>
      </c>
      <c r="G330" s="316"/>
      <c r="H330" s="767" t="s">
        <v>2228</v>
      </c>
      <c r="I330" s="1188">
        <v>44139</v>
      </c>
      <c r="J330" s="1188">
        <v>44141</v>
      </c>
      <c r="K330" s="1328" t="s">
        <v>2236</v>
      </c>
      <c r="L330" s="1191" t="s">
        <v>3243</v>
      </c>
      <c r="M330" s="318" t="s">
        <v>3218</v>
      </c>
      <c r="N330" s="6" t="s">
        <v>484</v>
      </c>
      <c r="O330" s="951" t="s">
        <v>3251</v>
      </c>
      <c r="P330" s="961"/>
      <c r="Q330" s="961"/>
      <c r="R330" s="961"/>
      <c r="S330" s="961">
        <v>47340</v>
      </c>
      <c r="T330" s="951"/>
      <c r="U330" s="961"/>
      <c r="V330" s="952"/>
      <c r="W330" s="951"/>
      <c r="X330" s="951"/>
      <c r="Y330" s="951"/>
      <c r="Z330" s="951"/>
      <c r="AA330" s="951" t="s">
        <v>3222</v>
      </c>
      <c r="AB330" s="951" t="s">
        <v>1773</v>
      </c>
    </row>
    <row r="331" spans="1:28" s="964" customFormat="1" ht="95.25" customHeight="1" x14ac:dyDescent="0.25">
      <c r="A331" s="455"/>
      <c r="B331" s="133" t="s">
        <v>2234</v>
      </c>
      <c r="C331" s="1189">
        <v>16</v>
      </c>
      <c r="D331" s="1195"/>
      <c r="E331" s="1190"/>
      <c r="F331" s="1187">
        <v>29452.799999999999</v>
      </c>
      <c r="G331" s="316"/>
      <c r="H331" s="767" t="s">
        <v>2228</v>
      </c>
      <c r="I331" s="1188">
        <v>44139</v>
      </c>
      <c r="J331" s="1188">
        <v>44141</v>
      </c>
      <c r="K331" s="1328" t="s">
        <v>2237</v>
      </c>
      <c r="L331" s="1191" t="s">
        <v>3244</v>
      </c>
      <c r="M331" s="318" t="s">
        <v>3220</v>
      </c>
      <c r="N331" s="6" t="s">
        <v>484</v>
      </c>
      <c r="O331" s="951" t="s">
        <v>3252</v>
      </c>
      <c r="P331" s="961"/>
      <c r="Q331" s="961"/>
      <c r="R331" s="961"/>
      <c r="S331" s="961">
        <v>29423.35</v>
      </c>
      <c r="T331" s="951"/>
      <c r="U331" s="961"/>
      <c r="V331" s="952"/>
      <c r="W331" s="951"/>
      <c r="X331" s="951"/>
      <c r="Y331" s="951"/>
      <c r="Z331" s="951"/>
      <c r="AA331" s="951" t="s">
        <v>3222</v>
      </c>
      <c r="AB331" s="951" t="s">
        <v>1773</v>
      </c>
    </row>
    <row r="332" spans="1:28" s="964" customFormat="1" ht="115.5" customHeight="1" x14ac:dyDescent="0.25">
      <c r="A332" s="455"/>
      <c r="B332" s="133" t="s">
        <v>2234</v>
      </c>
      <c r="C332" s="1189">
        <v>8</v>
      </c>
      <c r="D332" s="1195"/>
      <c r="E332" s="1190"/>
      <c r="F332" s="1187">
        <v>7031.72</v>
      </c>
      <c r="G332" s="316"/>
      <c r="H332" s="767" t="s">
        <v>2228</v>
      </c>
      <c r="I332" s="1188">
        <v>44139</v>
      </c>
      <c r="J332" s="1188">
        <v>44141</v>
      </c>
      <c r="K332" s="1328" t="s">
        <v>2238</v>
      </c>
      <c r="L332" s="1191" t="s">
        <v>3245</v>
      </c>
      <c r="M332" s="318" t="s">
        <v>3221</v>
      </c>
      <c r="N332" s="6" t="s">
        <v>484</v>
      </c>
      <c r="O332" s="951" t="s">
        <v>3253</v>
      </c>
      <c r="P332" s="961"/>
      <c r="Q332" s="961"/>
      <c r="R332" s="961"/>
      <c r="S332" s="961">
        <v>402.43</v>
      </c>
      <c r="T332" s="951"/>
      <c r="U332" s="961"/>
      <c r="V332" s="952"/>
      <c r="W332" s="951"/>
      <c r="X332" s="951"/>
      <c r="Y332" s="951"/>
      <c r="Z332" s="951"/>
      <c r="AA332" s="951" t="s">
        <v>3222</v>
      </c>
      <c r="AB332" s="951" t="s">
        <v>1773</v>
      </c>
    </row>
    <row r="333" spans="1:28" s="964" customFormat="1" ht="115.5" customHeight="1" x14ac:dyDescent="0.25">
      <c r="A333" s="455"/>
      <c r="B333" s="133" t="s">
        <v>2239</v>
      </c>
      <c r="C333" s="1189">
        <v>4</v>
      </c>
      <c r="D333" s="1195"/>
      <c r="E333" s="1190"/>
      <c r="F333" s="1187">
        <v>4372.6400000000003</v>
      </c>
      <c r="G333" s="316"/>
      <c r="H333" s="767" t="s">
        <v>2228</v>
      </c>
      <c r="I333" s="1188">
        <v>44139</v>
      </c>
      <c r="J333" s="1188">
        <v>44141</v>
      </c>
      <c r="K333" s="587" t="s">
        <v>2240</v>
      </c>
      <c r="L333" s="1191" t="s">
        <v>3246</v>
      </c>
      <c r="M333" s="318"/>
      <c r="N333" s="6" t="s">
        <v>484</v>
      </c>
      <c r="O333" s="951"/>
      <c r="P333" s="961"/>
      <c r="Q333" s="961"/>
      <c r="R333" s="961"/>
      <c r="S333" s="961"/>
      <c r="T333" s="951"/>
      <c r="U333" s="961"/>
      <c r="V333" s="952"/>
      <c r="W333" s="951"/>
      <c r="X333" s="951"/>
      <c r="Y333" s="951"/>
      <c r="Z333" s="951"/>
      <c r="AA333" s="1023"/>
      <c r="AB333" s="951"/>
    </row>
    <row r="334" spans="1:28" s="964" customFormat="1" ht="68.25" customHeight="1" x14ac:dyDescent="0.25">
      <c r="A334" s="455"/>
      <c r="B334" s="133" t="s">
        <v>154</v>
      </c>
      <c r="C334" s="1189">
        <v>1</v>
      </c>
      <c r="D334" s="1195"/>
      <c r="E334" s="1190"/>
      <c r="F334" s="1187">
        <v>25218.639999999999</v>
      </c>
      <c r="G334" s="316"/>
      <c r="H334" s="767" t="s">
        <v>2228</v>
      </c>
      <c r="I334" s="1188">
        <v>44139</v>
      </c>
      <c r="J334" s="1188">
        <v>44141</v>
      </c>
      <c r="K334" s="1201" t="s">
        <v>2241</v>
      </c>
      <c r="L334" s="1191" t="s">
        <v>2828</v>
      </c>
      <c r="M334" s="318"/>
      <c r="N334" s="6"/>
      <c r="O334" s="951"/>
      <c r="P334" s="961"/>
      <c r="Q334" s="961"/>
      <c r="R334" s="961"/>
      <c r="S334" s="961"/>
      <c r="T334" s="951"/>
      <c r="U334" s="961"/>
      <c r="V334" s="952"/>
      <c r="W334" s="951"/>
      <c r="X334" s="951"/>
      <c r="Y334" s="951"/>
      <c r="Z334" s="951"/>
      <c r="AA334" s="1023"/>
      <c r="AB334" s="951"/>
    </row>
    <row r="335" spans="1:28" s="964" customFormat="1" ht="141" customHeight="1" x14ac:dyDescent="0.25">
      <c r="A335" s="455"/>
      <c r="B335" s="1110" t="s">
        <v>2242</v>
      </c>
      <c r="C335" s="317"/>
      <c r="D335" s="598"/>
      <c r="E335" s="135"/>
      <c r="F335" s="1187">
        <v>85339</v>
      </c>
      <c r="G335" s="1192"/>
      <c r="H335" s="1090"/>
      <c r="I335" s="1193"/>
      <c r="J335" s="1193"/>
      <c r="K335" s="1232" t="s">
        <v>2246</v>
      </c>
      <c r="L335" s="1202" t="s">
        <v>3071</v>
      </c>
      <c r="M335" s="318" t="s">
        <v>3074</v>
      </c>
      <c r="N335" s="6" t="s">
        <v>440</v>
      </c>
      <c r="O335" s="951" t="s">
        <v>3170</v>
      </c>
      <c r="P335" s="961"/>
      <c r="Q335" s="961"/>
      <c r="R335" s="961">
        <v>37799.300000000003</v>
      </c>
      <c r="S335" s="961"/>
      <c r="T335" s="951"/>
      <c r="U335" s="961"/>
      <c r="V335" s="952"/>
      <c r="W335" s="951"/>
      <c r="X335" s="951"/>
      <c r="Y335" s="951"/>
      <c r="Z335" s="951"/>
      <c r="AA335" s="951" t="s">
        <v>3171</v>
      </c>
      <c r="AB335" s="951" t="s">
        <v>424</v>
      </c>
    </row>
    <row r="336" spans="1:28" s="964" customFormat="1" ht="68.25" customHeight="1" x14ac:dyDescent="0.25">
      <c r="A336" s="455"/>
      <c r="B336" s="133" t="s">
        <v>2243</v>
      </c>
      <c r="C336" s="1189">
        <v>1</v>
      </c>
      <c r="D336" s="1195"/>
      <c r="E336" s="1190"/>
      <c r="F336" s="1187">
        <v>40170</v>
      </c>
      <c r="G336" s="1192"/>
      <c r="H336" s="1196" t="s">
        <v>2228</v>
      </c>
      <c r="I336" s="1197">
        <v>44139</v>
      </c>
      <c r="J336" s="1197">
        <v>44141</v>
      </c>
      <c r="K336" s="1233"/>
      <c r="L336" s="1203"/>
      <c r="M336" s="318"/>
      <c r="N336" s="6"/>
      <c r="O336" s="951"/>
      <c r="P336" s="961"/>
      <c r="Q336" s="961"/>
      <c r="R336" s="961"/>
      <c r="S336" s="961"/>
      <c r="T336" s="951"/>
      <c r="U336" s="961"/>
      <c r="V336" s="952"/>
      <c r="W336" s="951"/>
      <c r="X336" s="951"/>
      <c r="Y336" s="951"/>
      <c r="Z336" s="951"/>
      <c r="AA336" s="1023"/>
      <c r="AB336" s="951"/>
    </row>
    <row r="337" spans="1:31" s="964" customFormat="1" ht="98.25" customHeight="1" x14ac:dyDescent="0.25">
      <c r="A337" s="455"/>
      <c r="B337" s="133" t="s">
        <v>2244</v>
      </c>
      <c r="C337" s="1189">
        <v>1</v>
      </c>
      <c r="D337" s="1195"/>
      <c r="E337" s="1190"/>
      <c r="F337" s="1187">
        <v>7984</v>
      </c>
      <c r="G337" s="316"/>
      <c r="H337" s="767" t="s">
        <v>2228</v>
      </c>
      <c r="I337" s="1188">
        <v>44139</v>
      </c>
      <c r="J337" s="1188">
        <v>44141</v>
      </c>
      <c r="K337" s="1233" t="s">
        <v>2247</v>
      </c>
      <c r="L337" s="1204" t="s">
        <v>3072</v>
      </c>
      <c r="M337" s="318" t="s">
        <v>3073</v>
      </c>
      <c r="N337" s="6" t="s">
        <v>440</v>
      </c>
      <c r="O337" s="951" t="s">
        <v>3223</v>
      </c>
      <c r="P337" s="961"/>
      <c r="Q337" s="961"/>
      <c r="R337" s="961">
        <v>6695.7</v>
      </c>
      <c r="S337" s="961"/>
      <c r="T337" s="951"/>
      <c r="U337" s="961"/>
      <c r="V337" s="952"/>
      <c r="W337" s="951"/>
      <c r="X337" s="951"/>
      <c r="Y337" s="951"/>
      <c r="Z337" s="951"/>
      <c r="AA337" s="951" t="s">
        <v>3224</v>
      </c>
      <c r="AB337" s="951" t="s">
        <v>1773</v>
      </c>
    </row>
    <row r="338" spans="1:31" s="964" customFormat="1" ht="100.5" customHeight="1" x14ac:dyDescent="0.25">
      <c r="A338" s="455"/>
      <c r="B338" s="133" t="s">
        <v>2245</v>
      </c>
      <c r="C338" s="1189">
        <v>1</v>
      </c>
      <c r="D338" s="1195"/>
      <c r="E338" s="1190"/>
      <c r="F338" s="1187">
        <v>37185</v>
      </c>
      <c r="G338" s="316"/>
      <c r="H338" s="767" t="s">
        <v>2228</v>
      </c>
      <c r="I338" s="1188">
        <v>44139</v>
      </c>
      <c r="J338" s="1188">
        <v>44141</v>
      </c>
      <c r="K338" s="1205" t="s">
        <v>2248</v>
      </c>
      <c r="L338" s="1191" t="s">
        <v>2829</v>
      </c>
      <c r="M338" s="318"/>
      <c r="N338" s="6"/>
      <c r="O338" s="951"/>
      <c r="P338" s="961"/>
      <c r="Q338" s="961"/>
      <c r="R338" s="961"/>
      <c r="S338" s="961"/>
      <c r="T338" s="951"/>
      <c r="U338" s="961"/>
      <c r="V338" s="952"/>
      <c r="W338" s="951"/>
      <c r="X338" s="951"/>
      <c r="Y338" s="951"/>
      <c r="Z338" s="951"/>
      <c r="AA338" s="1023"/>
      <c r="AB338" s="951"/>
    </row>
    <row r="339" spans="1:31" s="225" customFormat="1" x14ac:dyDescent="0.25">
      <c r="A339" s="1064"/>
      <c r="B339" s="27" t="s">
        <v>80</v>
      </c>
      <c r="C339" s="7"/>
      <c r="D339" s="61"/>
      <c r="E339" s="28"/>
      <c r="F339" s="303">
        <f>SUM(F201:F274)</f>
        <v>44697801.260000005</v>
      </c>
      <c r="G339" s="38"/>
      <c r="H339" s="7"/>
      <c r="I339" s="7"/>
      <c r="J339" s="7"/>
      <c r="K339" s="7"/>
      <c r="L339" s="7"/>
      <c r="M339" s="7"/>
      <c r="N339" s="7"/>
      <c r="O339" s="553"/>
      <c r="P339" s="555"/>
      <c r="Q339" s="555"/>
      <c r="R339" s="555"/>
      <c r="S339" s="555"/>
      <c r="T339" s="553"/>
      <c r="U339" s="553"/>
      <c r="V339" s="555"/>
      <c r="W339" s="553"/>
      <c r="X339" s="553"/>
      <c r="Y339" s="553"/>
      <c r="Z339" s="553"/>
      <c r="AA339" s="553"/>
      <c r="AB339" s="553"/>
    </row>
    <row r="340" spans="1:31" x14ac:dyDescent="0.25">
      <c r="A340" s="1561" t="s">
        <v>295</v>
      </c>
      <c r="B340" s="1561"/>
      <c r="C340" s="1561"/>
      <c r="D340" s="1561"/>
      <c r="E340" s="1561"/>
      <c r="F340" s="25">
        <v>28350000</v>
      </c>
      <c r="G340" s="945"/>
      <c r="H340" s="23"/>
      <c r="I340" s="23"/>
      <c r="J340" s="7"/>
      <c r="K340" s="7"/>
      <c r="L340" s="7"/>
      <c r="M340" s="7"/>
      <c r="N340" s="7"/>
      <c r="O340" s="553"/>
      <c r="P340" s="555"/>
      <c r="Q340" s="555"/>
      <c r="R340" s="555"/>
      <c r="S340" s="555"/>
      <c r="T340" s="553"/>
      <c r="U340" s="553"/>
      <c r="V340" s="555"/>
      <c r="W340" s="553"/>
      <c r="X340" s="553"/>
      <c r="Y340" s="553"/>
      <c r="Z340" s="553"/>
      <c r="AA340" s="553"/>
      <c r="AB340" s="553"/>
      <c r="AC340" s="225"/>
      <c r="AE340" s="525"/>
    </row>
    <row r="341" spans="1:31" x14ac:dyDescent="0.25">
      <c r="A341" s="1560" t="s">
        <v>64</v>
      </c>
      <c r="B341" s="1560"/>
      <c r="C341" s="1560"/>
      <c r="D341" s="1560"/>
      <c r="E341" s="1560"/>
      <c r="F341" s="1560"/>
      <c r="G341" s="945"/>
      <c r="H341" s="23"/>
      <c r="I341" s="23"/>
      <c r="J341" s="7"/>
      <c r="K341" s="7"/>
      <c r="L341" s="7"/>
      <c r="M341" s="7"/>
      <c r="N341" s="7"/>
      <c r="O341" s="553"/>
      <c r="P341" s="555"/>
      <c r="Q341" s="555"/>
      <c r="R341" s="555"/>
      <c r="S341" s="555"/>
      <c r="T341" s="553"/>
      <c r="U341" s="553"/>
      <c r="V341" s="555"/>
      <c r="W341" s="553"/>
      <c r="X341" s="553"/>
      <c r="Y341" s="553"/>
      <c r="Z341" s="553"/>
      <c r="AA341" s="553"/>
      <c r="AB341" s="553"/>
      <c r="AC341" s="225"/>
      <c r="AE341" s="525"/>
    </row>
    <row r="342" spans="1:31" s="508" customFormat="1" ht="31.5" x14ac:dyDescent="0.25">
      <c r="A342" s="453" t="s">
        <v>140</v>
      </c>
      <c r="B342" s="320" t="s">
        <v>581</v>
      </c>
      <c r="C342" s="21">
        <v>7</v>
      </c>
      <c r="D342" s="599" t="s">
        <v>501</v>
      </c>
      <c r="E342" s="321"/>
      <c r="F342" s="42">
        <v>590000</v>
      </c>
      <c r="G342" s="34"/>
      <c r="H342" s="1"/>
      <c r="I342" s="1"/>
      <c r="J342" s="2"/>
      <c r="K342" s="2"/>
      <c r="L342" s="241" t="s">
        <v>949</v>
      </c>
      <c r="M342" s="2"/>
      <c r="N342" s="2"/>
      <c r="O342" s="957"/>
      <c r="P342" s="958"/>
      <c r="Q342" s="958"/>
      <c r="R342" s="958"/>
      <c r="S342" s="958"/>
      <c r="T342" s="957"/>
      <c r="U342" s="957"/>
      <c r="V342" s="958"/>
      <c r="W342" s="957"/>
      <c r="X342" s="957"/>
      <c r="Y342" s="957"/>
      <c r="Z342" s="957"/>
      <c r="AA342" s="974" t="s">
        <v>741</v>
      </c>
      <c r="AB342" s="957"/>
      <c r="AC342" s="507"/>
    </row>
    <row r="343" spans="1:31" s="508" customFormat="1" ht="147.75" customHeight="1" x14ac:dyDescent="0.25">
      <c r="A343" s="453" t="s">
        <v>141</v>
      </c>
      <c r="B343" s="320" t="s">
        <v>980</v>
      </c>
      <c r="C343" s="21">
        <v>1</v>
      </c>
      <c r="D343" s="599" t="s">
        <v>501</v>
      </c>
      <c r="E343" s="321"/>
      <c r="F343" s="42">
        <v>52739.99</v>
      </c>
      <c r="G343" s="34"/>
      <c r="H343" s="1"/>
      <c r="I343" s="1"/>
      <c r="J343" s="2"/>
      <c r="K343" s="29" t="s">
        <v>981</v>
      </c>
      <c r="L343" s="236" t="s">
        <v>1859</v>
      </c>
      <c r="M343" s="221" t="s">
        <v>982</v>
      </c>
      <c r="N343" s="345"/>
      <c r="O343" s="1007" t="s">
        <v>983</v>
      </c>
      <c r="P343" s="1008"/>
      <c r="Q343" s="1008"/>
      <c r="R343" s="1008">
        <v>159839.99</v>
      </c>
      <c r="S343" s="1008"/>
      <c r="T343" s="1007" t="s">
        <v>984</v>
      </c>
      <c r="U343" s="1009">
        <v>43826</v>
      </c>
      <c r="V343" s="1024">
        <v>107100</v>
      </c>
      <c r="W343" s="1009">
        <v>43903</v>
      </c>
      <c r="X343" s="1007"/>
      <c r="Y343" s="1007"/>
      <c r="Z343" s="1009">
        <v>43913</v>
      </c>
      <c r="AA343" s="1010" t="s">
        <v>1187</v>
      </c>
      <c r="AB343" s="1007" t="s">
        <v>345</v>
      </c>
      <c r="AC343" s="507"/>
    </row>
    <row r="344" spans="1:31" s="508" customFormat="1" ht="37.5" x14ac:dyDescent="0.25">
      <c r="A344" s="453"/>
      <c r="B344" s="320"/>
      <c r="C344" s="21"/>
      <c r="D344" s="599" t="s">
        <v>501</v>
      </c>
      <c r="E344" s="321"/>
      <c r="F344" s="42"/>
      <c r="G344" s="34"/>
      <c r="H344" s="1"/>
      <c r="I344" s="1"/>
      <c r="J344" s="2"/>
      <c r="K344" s="29"/>
      <c r="L344" s="236"/>
      <c r="M344" s="221"/>
      <c r="N344" s="345"/>
      <c r="O344" s="1007"/>
      <c r="P344" s="1008"/>
      <c r="Q344" s="1008"/>
      <c r="R344" s="1008"/>
      <c r="S344" s="1008"/>
      <c r="T344" s="1007" t="s">
        <v>985</v>
      </c>
      <c r="U344" s="1009">
        <v>43929</v>
      </c>
      <c r="V344" s="1024">
        <v>52739.9</v>
      </c>
      <c r="W344" s="1008"/>
      <c r="X344" s="1007"/>
      <c r="Y344" s="1007"/>
      <c r="Z344" s="1008"/>
      <c r="AA344" s="1010"/>
      <c r="AB344" s="1007"/>
      <c r="AC344" s="507"/>
    </row>
    <row r="345" spans="1:31" s="508" customFormat="1" x14ac:dyDescent="0.25">
      <c r="A345" s="453"/>
      <c r="B345" s="320"/>
      <c r="C345" s="21"/>
      <c r="D345" s="599" t="s">
        <v>501</v>
      </c>
      <c r="E345" s="321"/>
      <c r="F345" s="42"/>
      <c r="G345" s="34"/>
      <c r="H345" s="1"/>
      <c r="I345" s="1"/>
      <c r="J345" s="2"/>
      <c r="K345" s="29"/>
      <c r="L345" s="236"/>
      <c r="M345" s="221"/>
      <c r="N345" s="345"/>
      <c r="O345" s="1007"/>
      <c r="P345" s="1008"/>
      <c r="Q345" s="1008"/>
      <c r="R345" s="1008"/>
      <c r="S345" s="1008"/>
      <c r="T345" s="1007" t="s">
        <v>552</v>
      </c>
      <c r="U345" s="1009">
        <v>43978</v>
      </c>
      <c r="V345" s="1024">
        <v>1134.8599999999999</v>
      </c>
      <c r="W345" s="1008"/>
      <c r="X345" s="1007"/>
      <c r="Y345" s="1007"/>
      <c r="Z345" s="1008"/>
      <c r="AA345" s="1010"/>
      <c r="AB345" s="1007"/>
      <c r="AC345" s="507"/>
    </row>
    <row r="346" spans="1:31" s="508" customFormat="1" ht="155.25" customHeight="1" x14ac:dyDescent="0.25">
      <c r="A346" s="453" t="s">
        <v>142</v>
      </c>
      <c r="B346" s="320" t="s">
        <v>987</v>
      </c>
      <c r="C346" s="21">
        <v>1</v>
      </c>
      <c r="D346" s="599" t="s">
        <v>501</v>
      </c>
      <c r="E346" s="321"/>
      <c r="F346" s="42">
        <v>36110</v>
      </c>
      <c r="G346" s="34"/>
      <c r="H346" s="1"/>
      <c r="I346" s="1"/>
      <c r="J346" s="2"/>
      <c r="K346" s="29" t="s">
        <v>986</v>
      </c>
      <c r="L346" s="236" t="s">
        <v>1214</v>
      </c>
      <c r="M346" s="292" t="s">
        <v>1124</v>
      </c>
      <c r="N346" s="292"/>
      <c r="O346" s="967" t="s">
        <v>988</v>
      </c>
      <c r="P346" s="967"/>
      <c r="Q346" s="967"/>
      <c r="R346" s="968">
        <v>109680</v>
      </c>
      <c r="S346" s="967"/>
      <c r="T346" s="967" t="s">
        <v>989</v>
      </c>
      <c r="U346" s="969">
        <v>43815</v>
      </c>
      <c r="V346" s="968">
        <v>73570</v>
      </c>
      <c r="W346" s="967"/>
      <c r="X346" s="967"/>
      <c r="Y346" s="967"/>
      <c r="Z346" s="969">
        <v>43936</v>
      </c>
      <c r="AA346" s="970" t="s">
        <v>1213</v>
      </c>
      <c r="AB346" s="967" t="s">
        <v>345</v>
      </c>
      <c r="AC346" s="507"/>
    </row>
    <row r="347" spans="1:31" s="508" customFormat="1" ht="37.5" x14ac:dyDescent="0.25">
      <c r="A347" s="453"/>
      <c r="B347" s="320"/>
      <c r="C347" s="21"/>
      <c r="D347" s="599" t="s">
        <v>501</v>
      </c>
      <c r="E347" s="321"/>
      <c r="F347" s="42"/>
      <c r="G347" s="34"/>
      <c r="H347" s="1"/>
      <c r="I347" s="1"/>
      <c r="J347" s="2"/>
      <c r="K347" s="2"/>
      <c r="L347" s="7"/>
      <c r="M347" s="292"/>
      <c r="N347" s="292"/>
      <c r="O347" s="967"/>
      <c r="P347" s="967"/>
      <c r="Q347" s="967"/>
      <c r="R347" s="968"/>
      <c r="S347" s="967"/>
      <c r="T347" s="967" t="s">
        <v>990</v>
      </c>
      <c r="U347" s="969">
        <v>43928</v>
      </c>
      <c r="V347" s="968">
        <v>36110</v>
      </c>
      <c r="W347" s="969">
        <v>43903</v>
      </c>
      <c r="X347" s="967"/>
      <c r="Y347" s="967"/>
      <c r="Z347" s="967"/>
      <c r="AA347" s="970"/>
      <c r="AB347" s="967"/>
      <c r="AC347" s="507"/>
    </row>
    <row r="348" spans="1:31" s="508" customFormat="1" x14ac:dyDescent="0.25">
      <c r="A348" s="623"/>
      <c r="B348" s="320"/>
      <c r="C348" s="21"/>
      <c r="D348" s="599" t="s">
        <v>501</v>
      </c>
      <c r="E348" s="321"/>
      <c r="F348" s="42"/>
      <c r="G348" s="34"/>
      <c r="H348" s="1"/>
      <c r="I348" s="1"/>
      <c r="J348" s="2"/>
      <c r="K348" s="2"/>
      <c r="L348" s="7"/>
      <c r="M348" s="292"/>
      <c r="N348" s="292"/>
      <c r="O348" s="967"/>
      <c r="P348" s="967"/>
      <c r="Q348" s="967"/>
      <c r="R348" s="968"/>
      <c r="S348" s="967"/>
      <c r="T348" s="967" t="s">
        <v>552</v>
      </c>
      <c r="U348" s="969">
        <v>43978</v>
      </c>
      <c r="V348" s="968">
        <v>778.73</v>
      </c>
      <c r="W348" s="969"/>
      <c r="X348" s="967"/>
      <c r="Y348" s="967"/>
      <c r="Z348" s="967"/>
      <c r="AA348" s="970"/>
      <c r="AB348" s="967"/>
      <c r="AC348" s="507"/>
    </row>
    <row r="349" spans="1:31" s="1025" customFormat="1" ht="28.5" customHeight="1" x14ac:dyDescent="0.25">
      <c r="A349" s="1299" t="s">
        <v>141</v>
      </c>
      <c r="B349" s="832" t="s">
        <v>77</v>
      </c>
      <c r="C349" s="822">
        <v>1</v>
      </c>
      <c r="D349" s="1300" t="s">
        <v>501</v>
      </c>
      <c r="E349" s="1301"/>
      <c r="F349" s="1302">
        <v>7400</v>
      </c>
      <c r="G349" s="811" t="s">
        <v>69</v>
      </c>
      <c r="H349" s="420"/>
      <c r="I349" s="420"/>
      <c r="J349" s="420"/>
      <c r="K349" s="6"/>
      <c r="L349" s="164" t="s">
        <v>1086</v>
      </c>
      <c r="M349" s="6"/>
      <c r="N349" s="6"/>
      <c r="O349" s="951"/>
      <c r="P349" s="952"/>
      <c r="Q349" s="952"/>
      <c r="R349" s="952"/>
      <c r="S349" s="952"/>
      <c r="T349" s="951"/>
      <c r="U349" s="951"/>
      <c r="V349" s="952"/>
      <c r="W349" s="951"/>
      <c r="X349" s="951"/>
      <c r="Y349" s="951"/>
      <c r="Z349" s="951"/>
      <c r="AA349" s="1023" t="s">
        <v>1086</v>
      </c>
      <c r="AB349" s="951"/>
    </row>
    <row r="350" spans="1:31" s="1025" customFormat="1" ht="122.25" customHeight="1" x14ac:dyDescent="0.25">
      <c r="A350" s="1299"/>
      <c r="B350" s="832" t="s">
        <v>1681</v>
      </c>
      <c r="C350" s="1303">
        <v>1</v>
      </c>
      <c r="D350" s="1300" t="s">
        <v>501</v>
      </c>
      <c r="E350" s="1304"/>
      <c r="F350" s="1304">
        <v>23098.14</v>
      </c>
      <c r="G350" s="811"/>
      <c r="H350" s="1305" t="s">
        <v>1684</v>
      </c>
      <c r="I350" s="1305">
        <v>44021</v>
      </c>
      <c r="J350" s="1305">
        <v>44029</v>
      </c>
      <c r="K350" s="156" t="s">
        <v>1683</v>
      </c>
      <c r="L350" s="661" t="s">
        <v>3117</v>
      </c>
      <c r="M350" s="662"/>
      <c r="N350" s="6" t="s">
        <v>333</v>
      </c>
      <c r="O350" s="951"/>
      <c r="P350" s="952"/>
      <c r="Q350" s="952"/>
      <c r="R350" s="952"/>
      <c r="S350" s="952"/>
      <c r="T350" s="951"/>
      <c r="U350" s="951"/>
      <c r="V350" s="952"/>
      <c r="W350" s="951"/>
      <c r="X350" s="951"/>
      <c r="Y350" s="951"/>
      <c r="Z350" s="951"/>
      <c r="AA350" s="1023"/>
      <c r="AB350" s="951"/>
    </row>
    <row r="351" spans="1:31" s="964" customFormat="1" ht="42.75" customHeight="1" x14ac:dyDescent="0.25">
      <c r="A351" s="451" t="s">
        <v>775</v>
      </c>
      <c r="B351" s="129" t="s">
        <v>32</v>
      </c>
      <c r="C351" s="123">
        <v>2</v>
      </c>
      <c r="D351" s="1070" t="s">
        <v>501</v>
      </c>
      <c r="E351" s="130"/>
      <c r="F351" s="147">
        <v>260000</v>
      </c>
      <c r="G351" s="128" t="s">
        <v>184</v>
      </c>
      <c r="H351" s="123"/>
      <c r="I351" s="123"/>
      <c r="J351" s="123"/>
      <c r="K351" s="123"/>
      <c r="L351" s="164" t="s">
        <v>1086</v>
      </c>
      <c r="M351" s="123"/>
      <c r="N351" s="123"/>
      <c r="O351" s="962"/>
      <c r="P351" s="963"/>
      <c r="Q351" s="963"/>
      <c r="R351" s="963"/>
      <c r="S351" s="963"/>
      <c r="T351" s="962"/>
      <c r="U351" s="962"/>
      <c r="V351" s="963"/>
      <c r="W351" s="962"/>
      <c r="X351" s="962"/>
      <c r="Y351" s="962"/>
      <c r="Z351" s="962"/>
      <c r="AA351" s="1023" t="s">
        <v>1086</v>
      </c>
      <c r="AB351" s="962"/>
    </row>
    <row r="352" spans="1:31" s="225" customFormat="1" x14ac:dyDescent="0.25">
      <c r="A352" s="1064"/>
      <c r="B352" s="236" t="s">
        <v>80</v>
      </c>
      <c r="C352" s="7"/>
      <c r="D352" s="7"/>
      <c r="E352" s="237"/>
      <c r="F352" s="303">
        <f>SUM(F342:F351)</f>
        <v>969348.13</v>
      </c>
      <c r="G352" s="7"/>
      <c r="H352" s="7"/>
      <c r="I352" s="7"/>
      <c r="J352" s="7"/>
      <c r="K352" s="7"/>
      <c r="L352" s="7"/>
      <c r="M352" s="7"/>
      <c r="N352" s="7"/>
      <c r="O352" s="553"/>
      <c r="P352" s="555"/>
      <c r="Q352" s="555"/>
      <c r="R352" s="555"/>
      <c r="S352" s="555"/>
      <c r="T352" s="553"/>
      <c r="U352" s="553"/>
      <c r="V352" s="555"/>
      <c r="W352" s="553"/>
      <c r="X352" s="553"/>
      <c r="Y352" s="553"/>
      <c r="Z352" s="553"/>
      <c r="AA352" s="974"/>
      <c r="AB352" s="553"/>
    </row>
    <row r="353" spans="1:31" x14ac:dyDescent="0.25">
      <c r="A353" s="1561" t="s">
        <v>295</v>
      </c>
      <c r="B353" s="1561"/>
      <c r="C353" s="1561"/>
      <c r="D353" s="1561"/>
      <c r="E353" s="1561"/>
      <c r="F353" s="25">
        <v>510400</v>
      </c>
      <c r="G353" s="23"/>
      <c r="H353" s="23"/>
      <c r="I353" s="23"/>
      <c r="J353" s="7"/>
      <c r="K353" s="7"/>
      <c r="L353" s="7"/>
      <c r="M353" s="7"/>
      <c r="N353" s="7"/>
      <c r="O353" s="553"/>
      <c r="P353" s="555"/>
      <c r="Q353" s="555"/>
      <c r="R353" s="555"/>
      <c r="S353" s="555"/>
      <c r="T353" s="553"/>
      <c r="U353" s="553"/>
      <c r="V353" s="555"/>
      <c r="W353" s="553"/>
      <c r="X353" s="553"/>
      <c r="Y353" s="553"/>
      <c r="Z353" s="553"/>
      <c r="AA353" s="553"/>
      <c r="AB353" s="553"/>
      <c r="AC353" s="225"/>
      <c r="AE353" s="525"/>
    </row>
    <row r="354" spans="1:31" ht="66" customHeight="1" x14ac:dyDescent="0.25">
      <c r="A354" s="1560" t="s">
        <v>83</v>
      </c>
      <c r="B354" s="1560"/>
      <c r="C354" s="1560"/>
      <c r="D354" s="1560"/>
      <c r="E354" s="1560"/>
      <c r="F354" s="1560"/>
      <c r="G354" s="1560"/>
      <c r="H354" s="23"/>
      <c r="I354" s="23"/>
      <c r="J354" s="7"/>
      <c r="K354" s="7"/>
      <c r="L354" s="7"/>
      <c r="M354" s="7"/>
      <c r="N354" s="7"/>
      <c r="O354" s="553"/>
      <c r="P354" s="555"/>
      <c r="Q354" s="555"/>
      <c r="R354" s="555"/>
      <c r="S354" s="555"/>
      <c r="T354" s="553"/>
      <c r="U354" s="553"/>
      <c r="V354" s="555"/>
      <c r="W354" s="553"/>
      <c r="X354" s="553"/>
      <c r="Y354" s="553"/>
      <c r="Z354" s="553"/>
      <c r="AA354" s="553"/>
      <c r="AB354" s="553"/>
      <c r="AC354" s="225"/>
      <c r="AE354" s="525"/>
    </row>
    <row r="355" spans="1:31" x14ac:dyDescent="0.25">
      <c r="A355" s="1065"/>
      <c r="B355" s="945"/>
      <c r="C355" s="23"/>
      <c r="D355" s="23"/>
      <c r="E355" s="49"/>
      <c r="F355" s="49"/>
      <c r="G355" s="23"/>
      <c r="H355" s="23"/>
      <c r="I355" s="23"/>
      <c r="J355" s="7"/>
      <c r="K355" s="7"/>
      <c r="L355" s="7"/>
      <c r="M355" s="7"/>
      <c r="N355" s="7"/>
      <c r="O355" s="553"/>
      <c r="P355" s="555"/>
      <c r="Q355" s="555"/>
      <c r="R355" s="555"/>
      <c r="S355" s="555"/>
      <c r="T355" s="553"/>
      <c r="U355" s="553"/>
      <c r="V355" s="555"/>
      <c r="W355" s="553"/>
      <c r="X355" s="553"/>
      <c r="Y355" s="553"/>
      <c r="Z355" s="553"/>
      <c r="AA355" s="553"/>
      <c r="AB355" s="553"/>
      <c r="AC355" s="225"/>
      <c r="AE355" s="525"/>
    </row>
    <row r="356" spans="1:31" ht="309" customHeight="1" x14ac:dyDescent="0.25">
      <c r="A356" s="644" t="s">
        <v>582</v>
      </c>
      <c r="B356" s="645" t="s">
        <v>138</v>
      </c>
      <c r="C356" s="646">
        <v>3</v>
      </c>
      <c r="D356" s="647" t="s">
        <v>439</v>
      </c>
      <c r="E356" s="648"/>
      <c r="F356" s="649">
        <v>1455000</v>
      </c>
      <c r="G356" s="193" t="s">
        <v>139</v>
      </c>
      <c r="H356" s="292" t="s">
        <v>364</v>
      </c>
      <c r="I356" s="938">
        <v>43584</v>
      </c>
      <c r="J356" s="938">
        <v>43589</v>
      </c>
      <c r="K356" s="650" t="s">
        <v>1125</v>
      </c>
      <c r="L356" s="633" t="s">
        <v>1860</v>
      </c>
      <c r="M356" s="367" t="s">
        <v>1126</v>
      </c>
      <c r="N356" s="292"/>
      <c r="O356" s="967" t="s">
        <v>507</v>
      </c>
      <c r="P356" s="968"/>
      <c r="Q356" s="968"/>
      <c r="R356" s="968">
        <v>1367873.34</v>
      </c>
      <c r="S356" s="968"/>
      <c r="T356" s="967" t="s">
        <v>1346</v>
      </c>
      <c r="U356" s="969">
        <v>44004</v>
      </c>
      <c r="V356" s="968">
        <v>1367873.34</v>
      </c>
      <c r="W356" s="969">
        <v>43973</v>
      </c>
      <c r="X356" s="967"/>
      <c r="Y356" s="967"/>
      <c r="Z356" s="969" t="s">
        <v>1443</v>
      </c>
      <c r="AA356" s="970" t="s">
        <v>1493</v>
      </c>
      <c r="AB356" s="967" t="s">
        <v>346</v>
      </c>
      <c r="AC356" s="225"/>
      <c r="AE356" s="525"/>
    </row>
    <row r="357" spans="1:31" x14ac:dyDescent="0.25">
      <c r="A357" s="644"/>
      <c r="B357" s="645"/>
      <c r="C357" s="646"/>
      <c r="D357" s="647" t="s">
        <v>439</v>
      </c>
      <c r="E357" s="648"/>
      <c r="F357" s="649"/>
      <c r="G357" s="193"/>
      <c r="H357" s="292"/>
      <c r="I357" s="938"/>
      <c r="J357" s="938"/>
      <c r="K357" s="650"/>
      <c r="L357" s="633"/>
      <c r="M357" s="367"/>
      <c r="N357" s="292"/>
      <c r="O357" s="967"/>
      <c r="P357" s="968"/>
      <c r="Q357" s="968"/>
      <c r="R357" s="968"/>
      <c r="S357" s="968"/>
      <c r="T357" s="967" t="s">
        <v>552</v>
      </c>
      <c r="U357" s="969">
        <v>44026</v>
      </c>
      <c r="V357" s="968">
        <v>9711.9</v>
      </c>
      <c r="W357" s="969"/>
      <c r="X357" s="967"/>
      <c r="Y357" s="967"/>
      <c r="Z357" s="969"/>
      <c r="AA357" s="970"/>
      <c r="AB357" s="967"/>
      <c r="AC357" s="225"/>
      <c r="AE357" s="525"/>
    </row>
    <row r="358" spans="1:31" ht="120" customHeight="1" x14ac:dyDescent="0.25">
      <c r="A358" s="1065" t="s">
        <v>68</v>
      </c>
      <c r="B358" s="690" t="s">
        <v>130</v>
      </c>
      <c r="C358" s="46">
        <v>1</v>
      </c>
      <c r="D358" s="600" t="s">
        <v>439</v>
      </c>
      <c r="E358" s="323"/>
      <c r="F358" s="165">
        <v>2000000</v>
      </c>
      <c r="G358" s="11"/>
      <c r="H358" s="7" t="s">
        <v>1742</v>
      </c>
      <c r="I358" s="840">
        <v>44026</v>
      </c>
      <c r="J358" s="840">
        <v>44043</v>
      </c>
      <c r="K358" s="74" t="s">
        <v>1741</v>
      </c>
      <c r="L358" s="155" t="s">
        <v>2830</v>
      </c>
      <c r="M358" s="295"/>
      <c r="N358" s="7" t="s">
        <v>484</v>
      </c>
      <c r="O358" s="553"/>
      <c r="P358" s="555"/>
      <c r="Q358" s="555"/>
      <c r="R358" s="555"/>
      <c r="S358" s="555"/>
      <c r="T358" s="553"/>
      <c r="U358" s="553"/>
      <c r="V358" s="555"/>
      <c r="W358" s="553"/>
      <c r="X358" s="553"/>
      <c r="Y358" s="553"/>
      <c r="Z358" s="553"/>
      <c r="AA358" s="974" t="s">
        <v>1084</v>
      </c>
      <c r="AB358" s="553"/>
      <c r="AC358" s="225"/>
      <c r="AE358" s="525"/>
    </row>
    <row r="359" spans="1:31" ht="33" customHeight="1" x14ac:dyDescent="0.25">
      <c r="A359" s="1065" t="s">
        <v>993</v>
      </c>
      <c r="B359" s="689" t="s">
        <v>994</v>
      </c>
      <c r="C359" s="46">
        <v>1</v>
      </c>
      <c r="D359" s="600" t="s">
        <v>439</v>
      </c>
      <c r="E359" s="323"/>
      <c r="F359" s="165">
        <v>2000000</v>
      </c>
      <c r="G359" s="11"/>
      <c r="H359" s="7"/>
      <c r="I359" s="840"/>
      <c r="J359" s="840"/>
      <c r="K359" s="63" t="s">
        <v>992</v>
      </c>
      <c r="L359" s="155" t="s">
        <v>979</v>
      </c>
      <c r="M359" s="23"/>
      <c r="N359" s="7"/>
      <c r="O359" s="553"/>
      <c r="P359" s="555"/>
      <c r="Q359" s="555"/>
      <c r="R359" s="555"/>
      <c r="S359" s="555"/>
      <c r="T359" s="553"/>
      <c r="U359" s="553"/>
      <c r="V359" s="555"/>
      <c r="W359" s="553"/>
      <c r="X359" s="553"/>
      <c r="Y359" s="553"/>
      <c r="Z359" s="553"/>
      <c r="AA359" s="1026" t="s">
        <v>979</v>
      </c>
      <c r="AB359" s="553"/>
      <c r="AC359" s="225"/>
      <c r="AE359" s="525"/>
    </row>
    <row r="360" spans="1:31" ht="72" customHeight="1" x14ac:dyDescent="0.25">
      <c r="A360" s="1065" t="s">
        <v>991</v>
      </c>
      <c r="B360" s="334" t="s">
        <v>130</v>
      </c>
      <c r="C360" s="46">
        <v>1</v>
      </c>
      <c r="D360" s="600" t="s">
        <v>439</v>
      </c>
      <c r="E360" s="52"/>
      <c r="F360" s="424">
        <v>240000</v>
      </c>
      <c r="G360" s="26" t="s">
        <v>82</v>
      </c>
      <c r="H360" s="23"/>
      <c r="I360" s="23"/>
      <c r="J360" s="7"/>
      <c r="K360" s="7" t="s">
        <v>992</v>
      </c>
      <c r="L360" s="155" t="s">
        <v>3137</v>
      </c>
      <c r="M360" s="295" t="s">
        <v>2473</v>
      </c>
      <c r="N360" s="7"/>
      <c r="O360" s="553" t="s">
        <v>2537</v>
      </c>
      <c r="P360" s="555"/>
      <c r="Q360" s="555"/>
      <c r="R360" s="555">
        <v>836000</v>
      </c>
      <c r="S360" s="555"/>
      <c r="T360" s="553" t="s">
        <v>2538</v>
      </c>
      <c r="U360" s="966">
        <v>44196</v>
      </c>
      <c r="V360" s="555">
        <v>183221.2</v>
      </c>
      <c r="W360" s="553"/>
      <c r="X360" s="553"/>
      <c r="Y360" s="553"/>
      <c r="Z360" s="553"/>
      <c r="AA360" s="1026" t="s">
        <v>2727</v>
      </c>
      <c r="AB360" s="553" t="s">
        <v>413</v>
      </c>
      <c r="AC360" s="225"/>
      <c r="AE360" s="525"/>
    </row>
    <row r="361" spans="1:31" ht="159.75" customHeight="1" x14ac:dyDescent="0.25">
      <c r="A361" s="1065" t="s">
        <v>583</v>
      </c>
      <c r="B361" s="327" t="s">
        <v>133</v>
      </c>
      <c r="C361" s="46">
        <v>30</v>
      </c>
      <c r="D361" s="600" t="s">
        <v>439</v>
      </c>
      <c r="E361" s="323"/>
      <c r="F361" s="165">
        <v>1687678</v>
      </c>
      <c r="G361" s="11"/>
      <c r="H361" s="7" t="s">
        <v>365</v>
      </c>
      <c r="I361" s="840">
        <v>43522</v>
      </c>
      <c r="J361" s="840">
        <v>43560</v>
      </c>
      <c r="K361" s="1058" t="s">
        <v>366</v>
      </c>
      <c r="L361" s="328" t="s">
        <v>1843</v>
      </c>
      <c r="M361" s="7" t="s">
        <v>1128</v>
      </c>
      <c r="N361" s="1067" t="s">
        <v>355</v>
      </c>
      <c r="O361" s="506" t="s">
        <v>367</v>
      </c>
      <c r="P361" s="555"/>
      <c r="Q361" s="555"/>
      <c r="R361" s="555">
        <v>1696916.4</v>
      </c>
      <c r="S361" s="555"/>
      <c r="T361" s="553"/>
      <c r="U361" s="553"/>
      <c r="V361" s="555"/>
      <c r="W361" s="553"/>
      <c r="X361" s="553"/>
      <c r="Y361" s="553"/>
      <c r="Z361" s="553"/>
      <c r="AA361" s="506" t="s">
        <v>2728</v>
      </c>
      <c r="AB361" s="506" t="s">
        <v>413</v>
      </c>
      <c r="AC361" s="225"/>
      <c r="AE361" s="525"/>
    </row>
    <row r="362" spans="1:31" ht="206.25" customHeight="1" x14ac:dyDescent="0.25">
      <c r="A362" s="1065" t="s">
        <v>76</v>
      </c>
      <c r="B362" s="327" t="s">
        <v>133</v>
      </c>
      <c r="C362" s="46">
        <v>3</v>
      </c>
      <c r="D362" s="600" t="s">
        <v>439</v>
      </c>
      <c r="E362" s="323"/>
      <c r="F362" s="165">
        <v>275000</v>
      </c>
      <c r="G362" s="11"/>
      <c r="H362" s="7"/>
      <c r="I362" s="840"/>
      <c r="J362" s="840"/>
      <c r="K362" s="1058" t="s">
        <v>1393</v>
      </c>
      <c r="L362" s="236" t="s">
        <v>1394</v>
      </c>
      <c r="M362" s="23" t="s">
        <v>1388</v>
      </c>
      <c r="N362" s="1067" t="s">
        <v>384</v>
      </c>
      <c r="O362" s="541" t="s">
        <v>1389</v>
      </c>
      <c r="P362" s="541"/>
      <c r="Q362" s="541"/>
      <c r="R362" s="960">
        <v>273775.88</v>
      </c>
      <c r="S362" s="541"/>
      <c r="T362" s="541" t="s">
        <v>1390</v>
      </c>
      <c r="U362" s="544">
        <v>44008</v>
      </c>
      <c r="V362" s="960">
        <v>182275.88</v>
      </c>
      <c r="W362" s="544" t="s">
        <v>1391</v>
      </c>
      <c r="X362" s="541"/>
      <c r="Y362" s="541"/>
      <c r="Z362" s="544">
        <v>44005</v>
      </c>
      <c r="AA362" s="541" t="s">
        <v>2729</v>
      </c>
      <c r="AB362" s="541" t="s">
        <v>1392</v>
      </c>
      <c r="AE362" s="525"/>
    </row>
    <row r="363" spans="1:31" x14ac:dyDescent="0.25">
      <c r="A363" s="1065"/>
      <c r="B363" s="327"/>
      <c r="C363" s="46"/>
      <c r="D363" s="600" t="s">
        <v>439</v>
      </c>
      <c r="E363" s="323"/>
      <c r="F363" s="165"/>
      <c r="G363" s="11"/>
      <c r="H363" s="7"/>
      <c r="I363" s="840"/>
      <c r="J363" s="840"/>
      <c r="K363" s="1058"/>
      <c r="L363" s="236"/>
      <c r="M363" s="23"/>
      <c r="N363" s="1067"/>
      <c r="O363" s="541"/>
      <c r="P363" s="541"/>
      <c r="Q363" s="541"/>
      <c r="R363" s="960"/>
      <c r="S363" s="541"/>
      <c r="T363" s="541" t="s">
        <v>552</v>
      </c>
      <c r="U363" s="544">
        <v>44041</v>
      </c>
      <c r="V363" s="960">
        <v>1294.1600000000001</v>
      </c>
      <c r="W363" s="544"/>
      <c r="X363" s="541"/>
      <c r="Y363" s="541"/>
      <c r="Z363" s="544"/>
      <c r="AA363" s="541"/>
      <c r="AB363" s="541"/>
      <c r="AE363" s="525"/>
    </row>
    <row r="364" spans="1:31" ht="150" x14ac:dyDescent="0.25">
      <c r="A364" s="1065" t="s">
        <v>584</v>
      </c>
      <c r="B364" s="327" t="s">
        <v>131</v>
      </c>
      <c r="C364" s="46">
        <v>90</v>
      </c>
      <c r="D364" s="600" t="s">
        <v>439</v>
      </c>
      <c r="E364" s="323"/>
      <c r="F364" s="165">
        <v>8460000</v>
      </c>
      <c r="G364" s="11"/>
      <c r="H364" s="7" t="s">
        <v>368</v>
      </c>
      <c r="I364" s="674">
        <v>43522</v>
      </c>
      <c r="J364" s="674">
        <v>43560</v>
      </c>
      <c r="K364" s="29" t="s">
        <v>369</v>
      </c>
      <c r="L364" s="114" t="s">
        <v>3138</v>
      </c>
      <c r="M364" s="2" t="s">
        <v>370</v>
      </c>
      <c r="N364" s="1"/>
      <c r="O364" s="957" t="s">
        <v>371</v>
      </c>
      <c r="P364" s="958"/>
      <c r="Q364" s="958">
        <v>9454604.4000000004</v>
      </c>
      <c r="R364" s="958"/>
      <c r="S364" s="958"/>
      <c r="T364" s="957" t="s">
        <v>1731</v>
      </c>
      <c r="U364" s="977">
        <v>44130</v>
      </c>
      <c r="V364" s="958">
        <v>685025.64</v>
      </c>
      <c r="W364" s="957" t="s">
        <v>2298</v>
      </c>
      <c r="X364" s="957"/>
      <c r="Y364" s="957"/>
      <c r="Z364" s="957" t="s">
        <v>2461</v>
      </c>
      <c r="AA364" s="957" t="s">
        <v>2730</v>
      </c>
      <c r="AB364" s="957" t="s">
        <v>1233</v>
      </c>
      <c r="AC364" s="225"/>
      <c r="AE364" s="525"/>
    </row>
    <row r="365" spans="1:31" ht="56.25" x14ac:dyDescent="0.25">
      <c r="A365" s="1065"/>
      <c r="B365" s="327"/>
      <c r="C365" s="46"/>
      <c r="D365" s="600" t="s">
        <v>439</v>
      </c>
      <c r="E365" s="323"/>
      <c r="F365" s="165"/>
      <c r="G365" s="11"/>
      <c r="H365" s="7"/>
      <c r="I365" s="674"/>
      <c r="J365" s="674"/>
      <c r="K365" s="29"/>
      <c r="L365" s="114"/>
      <c r="M365" s="2"/>
      <c r="N365" s="1"/>
      <c r="O365" s="957"/>
      <c r="P365" s="958"/>
      <c r="Q365" s="958"/>
      <c r="R365" s="958"/>
      <c r="S365" s="958"/>
      <c r="T365" s="957" t="s">
        <v>2297</v>
      </c>
      <c r="U365" s="977">
        <v>44158</v>
      </c>
      <c r="V365" s="958">
        <v>2740102.56</v>
      </c>
      <c r="W365" s="957" t="s">
        <v>2299</v>
      </c>
      <c r="X365" s="957"/>
      <c r="Y365" s="957"/>
      <c r="Z365" s="957"/>
      <c r="AA365" s="957"/>
      <c r="AB365" s="957"/>
      <c r="AC365" s="225"/>
      <c r="AE365" s="525"/>
    </row>
    <row r="366" spans="1:31" ht="56.25" x14ac:dyDescent="0.25">
      <c r="A366" s="1065"/>
      <c r="B366" s="327"/>
      <c r="C366" s="46"/>
      <c r="D366" s="600" t="s">
        <v>439</v>
      </c>
      <c r="E366" s="323"/>
      <c r="F366" s="165"/>
      <c r="G366" s="11"/>
      <c r="H366" s="7"/>
      <c r="I366" s="674"/>
      <c r="J366" s="674"/>
      <c r="K366" s="29"/>
      <c r="L366" s="114"/>
      <c r="M366" s="2"/>
      <c r="N366" s="1"/>
      <c r="O366" s="957"/>
      <c r="P366" s="958"/>
      <c r="Q366" s="958"/>
      <c r="R366" s="958"/>
      <c r="S366" s="958"/>
      <c r="T366" s="957" t="s">
        <v>2334</v>
      </c>
      <c r="U366" s="977">
        <v>44166</v>
      </c>
      <c r="V366" s="958">
        <v>2283418.7999999998</v>
      </c>
      <c r="W366" s="957" t="s">
        <v>2335</v>
      </c>
      <c r="X366" s="957"/>
      <c r="Y366" s="957"/>
      <c r="Z366" s="957"/>
      <c r="AA366" s="957"/>
      <c r="AB366" s="957"/>
      <c r="AC366" s="225"/>
      <c r="AE366" s="525"/>
    </row>
    <row r="367" spans="1:31" ht="56.25" x14ac:dyDescent="0.25">
      <c r="A367" s="1065"/>
      <c r="B367" s="327"/>
      <c r="C367" s="46"/>
      <c r="D367" s="600" t="s">
        <v>439</v>
      </c>
      <c r="E367" s="323"/>
      <c r="F367" s="165"/>
      <c r="G367" s="11"/>
      <c r="H367" s="7"/>
      <c r="I367" s="674"/>
      <c r="J367" s="674"/>
      <c r="K367" s="29"/>
      <c r="L367" s="114"/>
      <c r="M367" s="2"/>
      <c r="N367" s="1"/>
      <c r="O367" s="957"/>
      <c r="P367" s="958"/>
      <c r="Q367" s="958"/>
      <c r="R367" s="958"/>
      <c r="S367" s="958"/>
      <c r="T367" s="957" t="s">
        <v>2455</v>
      </c>
      <c r="U367" s="977">
        <v>44182</v>
      </c>
      <c r="V367" s="958">
        <v>989481.48</v>
      </c>
      <c r="W367" s="957" t="s">
        <v>2423</v>
      </c>
      <c r="X367" s="957"/>
      <c r="Y367" s="957"/>
      <c r="Z367" s="957"/>
      <c r="AA367" s="957"/>
      <c r="AB367" s="957"/>
      <c r="AC367" s="225"/>
      <c r="AE367" s="525"/>
    </row>
    <row r="368" spans="1:31" ht="75" x14ac:dyDescent="0.25">
      <c r="A368" s="1065"/>
      <c r="B368" s="327"/>
      <c r="C368" s="46"/>
      <c r="D368" s="600" t="s">
        <v>439</v>
      </c>
      <c r="E368" s="323"/>
      <c r="F368" s="165"/>
      <c r="G368" s="11"/>
      <c r="H368" s="7"/>
      <c r="I368" s="674"/>
      <c r="J368" s="674"/>
      <c r="K368" s="29"/>
      <c r="L368" s="114"/>
      <c r="M368" s="2"/>
      <c r="N368" s="1"/>
      <c r="O368" s="957"/>
      <c r="P368" s="958"/>
      <c r="Q368" s="958"/>
      <c r="R368" s="958"/>
      <c r="S368" s="958"/>
      <c r="T368" s="957" t="s">
        <v>2520</v>
      </c>
      <c r="U368" s="977">
        <v>44196</v>
      </c>
      <c r="V368" s="958">
        <v>868116</v>
      </c>
      <c r="W368" s="957" t="s">
        <v>2521</v>
      </c>
      <c r="X368" s="957"/>
      <c r="Y368" s="957"/>
      <c r="Z368" s="957"/>
      <c r="AA368" s="957"/>
      <c r="AB368" s="957"/>
      <c r="AC368" s="225"/>
      <c r="AE368" s="525"/>
    </row>
    <row r="369" spans="1:31" ht="37.5" x14ac:dyDescent="0.25">
      <c r="A369" s="1065"/>
      <c r="B369" s="327"/>
      <c r="C369" s="46"/>
      <c r="D369" s="600" t="s">
        <v>439</v>
      </c>
      <c r="E369" s="323"/>
      <c r="F369" s="165"/>
      <c r="G369" s="11"/>
      <c r="H369" s="7"/>
      <c r="I369" s="674"/>
      <c r="J369" s="674"/>
      <c r="K369" s="29"/>
      <c r="L369" s="114"/>
      <c r="M369" s="2"/>
      <c r="N369" s="1"/>
      <c r="O369" s="957"/>
      <c r="P369" s="958"/>
      <c r="Q369" s="958"/>
      <c r="R369" s="958"/>
      <c r="S369" s="958"/>
      <c r="T369" s="957" t="s">
        <v>2545</v>
      </c>
      <c r="U369" s="977">
        <v>44196</v>
      </c>
      <c r="V369" s="958">
        <v>868116</v>
      </c>
      <c r="W369" s="957" t="s">
        <v>2546</v>
      </c>
      <c r="X369" s="957"/>
      <c r="Y369" s="957"/>
      <c r="Z369" s="957"/>
      <c r="AA369" s="957"/>
      <c r="AB369" s="957"/>
      <c r="AC369" s="225"/>
      <c r="AE369" s="525"/>
    </row>
    <row r="370" spans="1:31" ht="37.5" x14ac:dyDescent="0.25">
      <c r="A370" s="1065"/>
      <c r="B370" s="327"/>
      <c r="C370" s="46"/>
      <c r="D370" s="600" t="s">
        <v>439</v>
      </c>
      <c r="E370" s="323"/>
      <c r="F370" s="165"/>
      <c r="G370" s="11"/>
      <c r="H370" s="7"/>
      <c r="I370" s="674"/>
      <c r="J370" s="674"/>
      <c r="K370" s="29"/>
      <c r="L370" s="114"/>
      <c r="M370" s="2"/>
      <c r="N370" s="1"/>
      <c r="O370" s="957"/>
      <c r="P370" s="958"/>
      <c r="Q370" s="958"/>
      <c r="R370" s="958"/>
      <c r="S370" s="958"/>
      <c r="T370" s="957" t="s">
        <v>2553</v>
      </c>
      <c r="U370" s="977">
        <v>44202</v>
      </c>
      <c r="V370" s="958">
        <v>868116</v>
      </c>
      <c r="W370" s="957" t="s">
        <v>2554</v>
      </c>
      <c r="X370" s="957"/>
      <c r="Y370" s="957"/>
      <c r="Z370" s="957"/>
      <c r="AA370" s="957"/>
      <c r="AB370" s="957"/>
      <c r="AC370" s="225"/>
      <c r="AE370" s="525"/>
    </row>
    <row r="371" spans="1:31" ht="56.25" x14ac:dyDescent="0.25">
      <c r="A371" s="1065"/>
      <c r="B371" s="327"/>
      <c r="C371" s="46"/>
      <c r="D371" s="600" t="s">
        <v>439</v>
      </c>
      <c r="E371" s="323"/>
      <c r="F371" s="165"/>
      <c r="G371" s="11"/>
      <c r="H371" s="7"/>
      <c r="I371" s="674"/>
      <c r="J371" s="674"/>
      <c r="K371" s="29"/>
      <c r="L371" s="114"/>
      <c r="M371" s="2"/>
      <c r="N371" s="1"/>
      <c r="O371" s="957"/>
      <c r="P371" s="958"/>
      <c r="Q371" s="958"/>
      <c r="R371" s="958"/>
      <c r="S371" s="958"/>
      <c r="T371" s="957" t="s">
        <v>2634</v>
      </c>
      <c r="U371" s="977"/>
      <c r="V371" s="958"/>
      <c r="W371" s="957" t="s">
        <v>2635</v>
      </c>
      <c r="X371" s="957"/>
      <c r="Y371" s="957"/>
      <c r="Z371" s="957"/>
      <c r="AA371" s="957"/>
      <c r="AB371" s="957"/>
      <c r="AC371" s="225"/>
      <c r="AE371" s="525"/>
    </row>
    <row r="372" spans="1:31" x14ac:dyDescent="0.25">
      <c r="A372" s="1296"/>
      <c r="B372" s="327"/>
      <c r="C372" s="46"/>
      <c r="D372" s="600" t="s">
        <v>439</v>
      </c>
      <c r="E372" s="323"/>
      <c r="F372" s="165"/>
      <c r="G372" s="11"/>
      <c r="H372" s="7"/>
      <c r="I372" s="674"/>
      <c r="J372" s="674"/>
      <c r="K372" s="29"/>
      <c r="L372" s="114"/>
      <c r="M372" s="2"/>
      <c r="N372" s="1"/>
      <c r="O372" s="957"/>
      <c r="P372" s="958"/>
      <c r="Q372" s="958"/>
      <c r="R372" s="958"/>
      <c r="S372" s="958"/>
      <c r="T372" s="957" t="s">
        <v>552</v>
      </c>
      <c r="U372" s="977">
        <v>44292</v>
      </c>
      <c r="V372" s="958">
        <v>66046.87</v>
      </c>
      <c r="W372" s="957"/>
      <c r="X372" s="957"/>
      <c r="Y372" s="957"/>
      <c r="Z372" s="957"/>
      <c r="AA372" s="957"/>
      <c r="AB372" s="957"/>
      <c r="AC372" s="225"/>
      <c r="AE372" s="525"/>
    </row>
    <row r="373" spans="1:31" ht="94.5" x14ac:dyDescent="0.25">
      <c r="A373" s="1065" t="s">
        <v>1832</v>
      </c>
      <c r="B373" s="327" t="s">
        <v>132</v>
      </c>
      <c r="C373" s="46">
        <v>40</v>
      </c>
      <c r="D373" s="600" t="s">
        <v>439</v>
      </c>
      <c r="E373" s="323"/>
      <c r="F373" s="165">
        <v>4300514</v>
      </c>
      <c r="G373" s="11"/>
      <c r="H373" s="7" t="s">
        <v>368</v>
      </c>
      <c r="I373" s="674">
        <v>43522</v>
      </c>
      <c r="J373" s="674">
        <v>43560</v>
      </c>
      <c r="K373" s="29" t="s">
        <v>372</v>
      </c>
      <c r="L373" s="114" t="s">
        <v>1130</v>
      </c>
      <c r="M373" s="194" t="s">
        <v>2015</v>
      </c>
      <c r="N373" s="194"/>
      <c r="O373" s="995" t="s">
        <v>374</v>
      </c>
      <c r="P373" s="996"/>
      <c r="Q373" s="996">
        <v>4539284.4000000004</v>
      </c>
      <c r="R373" s="996"/>
      <c r="S373" s="996"/>
      <c r="T373" s="995" t="s">
        <v>1728</v>
      </c>
      <c r="U373" s="997">
        <v>44130</v>
      </c>
      <c r="V373" s="996">
        <v>756868</v>
      </c>
      <c r="W373" s="995" t="s">
        <v>1729</v>
      </c>
      <c r="X373" s="995"/>
      <c r="Y373" s="995"/>
      <c r="Z373" s="997" t="s">
        <v>2543</v>
      </c>
      <c r="AA373" s="970" t="s">
        <v>2544</v>
      </c>
      <c r="AB373" s="995" t="s">
        <v>1233</v>
      </c>
      <c r="AC373" s="225"/>
      <c r="AE373" s="525"/>
    </row>
    <row r="374" spans="1:31" ht="37.5" x14ac:dyDescent="0.25">
      <c r="A374" s="1065"/>
      <c r="B374" s="327"/>
      <c r="C374" s="46"/>
      <c r="D374" s="600" t="s">
        <v>439</v>
      </c>
      <c r="E374" s="323"/>
      <c r="F374" s="165"/>
      <c r="G374" s="11"/>
      <c r="H374" s="7"/>
      <c r="I374" s="674"/>
      <c r="J374" s="674"/>
      <c r="K374" s="29"/>
      <c r="L374" s="114"/>
      <c r="M374" s="194"/>
      <c r="N374" s="194"/>
      <c r="O374" s="995"/>
      <c r="P374" s="996"/>
      <c r="Q374" s="996"/>
      <c r="R374" s="996"/>
      <c r="S374" s="996"/>
      <c r="T374" s="995" t="s">
        <v>2156</v>
      </c>
      <c r="U374" s="997">
        <v>44130</v>
      </c>
      <c r="V374" s="996">
        <v>415748.41</v>
      </c>
      <c r="W374" s="995" t="s">
        <v>1876</v>
      </c>
      <c r="X374" s="995"/>
      <c r="Y374" s="995"/>
      <c r="Z374" s="997"/>
      <c r="AA374" s="995"/>
      <c r="AB374" s="995"/>
      <c r="AC374" s="225"/>
      <c r="AE374" s="525"/>
    </row>
    <row r="375" spans="1:31" ht="37.5" x14ac:dyDescent="0.25">
      <c r="A375" s="1065"/>
      <c r="B375" s="327"/>
      <c r="C375" s="46"/>
      <c r="D375" s="600" t="s">
        <v>439</v>
      </c>
      <c r="E375" s="323"/>
      <c r="F375" s="165"/>
      <c r="G375" s="11"/>
      <c r="H375" s="7"/>
      <c r="I375" s="674"/>
      <c r="J375" s="674"/>
      <c r="K375" s="29"/>
      <c r="L375" s="114"/>
      <c r="M375" s="194"/>
      <c r="N375" s="194"/>
      <c r="O375" s="995"/>
      <c r="P375" s="996"/>
      <c r="Q375" s="996"/>
      <c r="R375" s="996"/>
      <c r="S375" s="996"/>
      <c r="T375" s="995" t="s">
        <v>2301</v>
      </c>
      <c r="U375" s="997">
        <v>44158</v>
      </c>
      <c r="V375" s="996">
        <v>756868</v>
      </c>
      <c r="W375" s="995" t="s">
        <v>2313</v>
      </c>
      <c r="X375" s="995"/>
      <c r="Y375" s="995"/>
      <c r="Z375" s="997"/>
      <c r="AA375" s="995"/>
      <c r="AB375" s="995"/>
      <c r="AC375" s="225"/>
      <c r="AE375" s="525"/>
    </row>
    <row r="376" spans="1:31" ht="37.5" x14ac:dyDescent="0.25">
      <c r="A376" s="1065"/>
      <c r="B376" s="327"/>
      <c r="C376" s="46"/>
      <c r="D376" s="600" t="s">
        <v>439</v>
      </c>
      <c r="E376" s="323"/>
      <c r="F376" s="165"/>
      <c r="G376" s="11"/>
      <c r="H376" s="7"/>
      <c r="I376" s="674"/>
      <c r="J376" s="674"/>
      <c r="K376" s="29"/>
      <c r="L376" s="114"/>
      <c r="M376" s="194"/>
      <c r="N376" s="194"/>
      <c r="O376" s="995"/>
      <c r="P376" s="996"/>
      <c r="Q376" s="996"/>
      <c r="R376" s="996"/>
      <c r="S376" s="996"/>
      <c r="T376" s="995" t="s">
        <v>2311</v>
      </c>
      <c r="U376" s="997">
        <v>44161</v>
      </c>
      <c r="V376" s="996">
        <v>377953.1</v>
      </c>
      <c r="W376" s="995" t="s">
        <v>2312</v>
      </c>
      <c r="X376" s="995"/>
      <c r="Y376" s="995"/>
      <c r="Z376" s="997"/>
      <c r="AA376" s="995"/>
      <c r="AB376" s="995"/>
      <c r="AC376" s="225"/>
      <c r="AE376" s="525"/>
    </row>
    <row r="377" spans="1:31" ht="56.25" x14ac:dyDescent="0.25">
      <c r="A377" s="1065"/>
      <c r="B377" s="327"/>
      <c r="C377" s="46"/>
      <c r="D377" s="600" t="s">
        <v>439</v>
      </c>
      <c r="E377" s="323"/>
      <c r="F377" s="165"/>
      <c r="G377" s="11"/>
      <c r="H377" s="7"/>
      <c r="I377" s="674"/>
      <c r="J377" s="674"/>
      <c r="K377" s="29"/>
      <c r="L377" s="114"/>
      <c r="M377" s="194"/>
      <c r="N377" s="194"/>
      <c r="O377" s="995"/>
      <c r="P377" s="996"/>
      <c r="Q377" s="996"/>
      <c r="R377" s="996"/>
      <c r="S377" s="996"/>
      <c r="T377" s="995" t="s">
        <v>2454</v>
      </c>
      <c r="U377" s="997">
        <v>44182</v>
      </c>
      <c r="V377" s="996">
        <v>1059615.2</v>
      </c>
      <c r="W377" s="995" t="s">
        <v>2424</v>
      </c>
      <c r="X377" s="995"/>
      <c r="Y377" s="995"/>
      <c r="Z377" s="997"/>
      <c r="AA377" s="995"/>
      <c r="AB377" s="995"/>
      <c r="AC377" s="225"/>
      <c r="AE377" s="525"/>
    </row>
    <row r="378" spans="1:31" ht="56.25" x14ac:dyDescent="0.25">
      <c r="A378" s="1065"/>
      <c r="B378" s="327"/>
      <c r="C378" s="46"/>
      <c r="D378" s="600" t="s">
        <v>439</v>
      </c>
      <c r="E378" s="323"/>
      <c r="F378" s="165"/>
      <c r="G378" s="11"/>
      <c r="H378" s="7"/>
      <c r="I378" s="674"/>
      <c r="J378" s="674"/>
      <c r="K378" s="29"/>
      <c r="L378" s="114"/>
      <c r="M378" s="194"/>
      <c r="N378" s="194"/>
      <c r="O378" s="995"/>
      <c r="P378" s="996"/>
      <c r="Q378" s="996"/>
      <c r="R378" s="996"/>
      <c r="S378" s="996"/>
      <c r="T378" s="995" t="s">
        <v>2474</v>
      </c>
      <c r="U378" s="997">
        <v>44186</v>
      </c>
      <c r="V378" s="996">
        <v>454120.8</v>
      </c>
      <c r="W378" s="995" t="s">
        <v>2475</v>
      </c>
      <c r="X378" s="995"/>
      <c r="Y378" s="995"/>
      <c r="Z378" s="997"/>
      <c r="AA378" s="995"/>
      <c r="AB378" s="995"/>
      <c r="AC378" s="225"/>
      <c r="AE378" s="525"/>
    </row>
    <row r="379" spans="1:31" ht="37.5" x14ac:dyDescent="0.25">
      <c r="A379" s="1065"/>
      <c r="B379" s="327"/>
      <c r="C379" s="46"/>
      <c r="D379" s="600" t="s">
        <v>439</v>
      </c>
      <c r="E379" s="323"/>
      <c r="F379" s="165"/>
      <c r="G379" s="11"/>
      <c r="H379" s="7"/>
      <c r="I379" s="674"/>
      <c r="J379" s="674"/>
      <c r="K379" s="29"/>
      <c r="L379" s="114"/>
      <c r="M379" s="194"/>
      <c r="N379" s="194"/>
      <c r="O379" s="995"/>
      <c r="P379" s="996"/>
      <c r="Q379" s="996"/>
      <c r="R379" s="996"/>
      <c r="S379" s="996"/>
      <c r="T379" s="995" t="s">
        <v>2541</v>
      </c>
      <c r="U379" s="997">
        <v>44196</v>
      </c>
      <c r="V379" s="996">
        <v>718110.89</v>
      </c>
      <c r="W379" s="995" t="s">
        <v>2542</v>
      </c>
      <c r="X379" s="995"/>
      <c r="Y379" s="995"/>
      <c r="Z379" s="997"/>
      <c r="AA379" s="995"/>
      <c r="AB379" s="995"/>
      <c r="AC379" s="225"/>
      <c r="AE379" s="525"/>
    </row>
    <row r="380" spans="1:31" x14ac:dyDescent="0.25">
      <c r="A380" s="1065"/>
      <c r="B380" s="327"/>
      <c r="C380" s="46"/>
      <c r="D380" s="600" t="s">
        <v>439</v>
      </c>
      <c r="E380" s="323"/>
      <c r="F380" s="165"/>
      <c r="G380" s="11"/>
      <c r="H380" s="7"/>
      <c r="I380" s="674"/>
      <c r="J380" s="674"/>
      <c r="K380" s="29"/>
      <c r="L380" s="114"/>
      <c r="M380" s="194"/>
      <c r="N380" s="194"/>
      <c r="O380" s="995"/>
      <c r="P380" s="996"/>
      <c r="Q380" s="996"/>
      <c r="R380" s="996"/>
      <c r="S380" s="996"/>
      <c r="T380" s="995" t="s">
        <v>552</v>
      </c>
      <c r="U380" s="997">
        <v>44252</v>
      </c>
      <c r="V380" s="996">
        <v>32228.92</v>
      </c>
      <c r="W380" s="995"/>
      <c r="X380" s="995"/>
      <c r="Y380" s="995"/>
      <c r="Z380" s="997"/>
      <c r="AA380" s="995"/>
      <c r="AB380" s="995"/>
      <c r="AC380" s="225"/>
      <c r="AE380" s="525"/>
    </row>
    <row r="381" spans="1:31" ht="182.25" customHeight="1" x14ac:dyDescent="0.25">
      <c r="A381" s="1065" t="s">
        <v>585</v>
      </c>
      <c r="B381" s="45" t="s">
        <v>145</v>
      </c>
      <c r="C381" s="46">
        <v>1</v>
      </c>
      <c r="D381" s="600" t="s">
        <v>439</v>
      </c>
      <c r="E381" s="323"/>
      <c r="F381" s="165">
        <v>338073</v>
      </c>
      <c r="G381" s="11" t="s">
        <v>146</v>
      </c>
      <c r="H381" s="1" t="s">
        <v>375</v>
      </c>
      <c r="I381" s="23"/>
      <c r="J381" s="7"/>
      <c r="K381" s="29" t="s">
        <v>376</v>
      </c>
      <c r="L381" s="114" t="s">
        <v>2831</v>
      </c>
      <c r="M381" s="2" t="s">
        <v>2832</v>
      </c>
      <c r="N381" s="23" t="s">
        <v>440</v>
      </c>
      <c r="O381" s="541" t="s">
        <v>2675</v>
      </c>
      <c r="P381" s="960"/>
      <c r="Q381" s="960"/>
      <c r="R381" s="960">
        <v>338073.68</v>
      </c>
      <c r="S381" s="960"/>
      <c r="T381" s="541"/>
      <c r="U381" s="541"/>
      <c r="V381" s="960"/>
      <c r="W381" s="541"/>
      <c r="X381" s="541"/>
      <c r="Y381" s="541"/>
      <c r="Z381" s="541"/>
      <c r="AA381" s="548" t="s">
        <v>2731</v>
      </c>
      <c r="AB381" s="541" t="s">
        <v>2572</v>
      </c>
      <c r="AC381" s="225"/>
      <c r="AE381" s="525"/>
    </row>
    <row r="382" spans="1:31" ht="126" x14ac:dyDescent="0.25">
      <c r="A382" s="1065" t="s">
        <v>147</v>
      </c>
      <c r="B382" s="45" t="s">
        <v>148</v>
      </c>
      <c r="C382" s="46">
        <v>1</v>
      </c>
      <c r="D382" s="600" t="s">
        <v>439</v>
      </c>
      <c r="E382" s="323"/>
      <c r="F382" s="165">
        <f>E382*C382</f>
        <v>0</v>
      </c>
      <c r="G382" s="11" t="s">
        <v>150</v>
      </c>
      <c r="H382" s="2" t="s">
        <v>377</v>
      </c>
      <c r="I382" s="329">
        <v>43634</v>
      </c>
      <c r="J382" s="329">
        <v>43674</v>
      </c>
      <c r="K382" s="40" t="s">
        <v>1133</v>
      </c>
      <c r="L382" s="330" t="s">
        <v>1227</v>
      </c>
      <c r="M382" s="194" t="s">
        <v>378</v>
      </c>
      <c r="N382" s="194"/>
      <c r="O382" s="995" t="s">
        <v>379</v>
      </c>
      <c r="P382" s="996"/>
      <c r="Q382" s="996"/>
      <c r="R382" s="996">
        <v>244700</v>
      </c>
      <c r="S382" s="996"/>
      <c r="T382" s="995" t="s">
        <v>933</v>
      </c>
      <c r="U382" s="997">
        <v>43927</v>
      </c>
      <c r="V382" s="996">
        <v>244700</v>
      </c>
      <c r="W382" s="997">
        <v>43913</v>
      </c>
      <c r="X382" s="995"/>
      <c r="Y382" s="995"/>
      <c r="Z382" s="997">
        <v>43935</v>
      </c>
      <c r="AA382" s="970" t="s">
        <v>1228</v>
      </c>
      <c r="AB382" s="995" t="s">
        <v>380</v>
      </c>
      <c r="AC382" s="225"/>
      <c r="AE382" s="525"/>
    </row>
    <row r="383" spans="1:31" x14ac:dyDescent="0.25">
      <c r="A383" s="1065"/>
      <c r="B383" s="45"/>
      <c r="C383" s="46"/>
      <c r="D383" s="600" t="s">
        <v>439</v>
      </c>
      <c r="E383" s="323"/>
      <c r="F383" s="165"/>
      <c r="G383" s="11"/>
      <c r="H383" s="167"/>
      <c r="I383" s="329"/>
      <c r="J383" s="329"/>
      <c r="K383" s="40"/>
      <c r="L383" s="330"/>
      <c r="M383" s="194"/>
      <c r="N383" s="194"/>
      <c r="O383" s="995"/>
      <c r="P383" s="996"/>
      <c r="Q383" s="996"/>
      <c r="R383" s="996"/>
      <c r="S383" s="996"/>
      <c r="T383" s="995" t="s">
        <v>552</v>
      </c>
      <c r="U383" s="997">
        <v>43966</v>
      </c>
      <c r="V383" s="996">
        <v>1737.37</v>
      </c>
      <c r="W383" s="997"/>
      <c r="X383" s="995"/>
      <c r="Y383" s="995"/>
      <c r="Z383" s="997"/>
      <c r="AA383" s="970"/>
      <c r="AB383" s="995"/>
      <c r="AC383" s="225"/>
      <c r="AE383" s="525"/>
    </row>
    <row r="384" spans="1:31" ht="110.25" x14ac:dyDescent="0.25">
      <c r="A384" s="1065" t="s">
        <v>218</v>
      </c>
      <c r="B384" s="45" t="s">
        <v>149</v>
      </c>
      <c r="C384" s="46">
        <v>1</v>
      </c>
      <c r="D384" s="600" t="s">
        <v>439</v>
      </c>
      <c r="E384" s="323"/>
      <c r="F384" s="165">
        <v>136500</v>
      </c>
      <c r="G384" s="11" t="s">
        <v>143</v>
      </c>
      <c r="H384" s="167" t="s">
        <v>381</v>
      </c>
      <c r="I384" s="331">
        <v>43658</v>
      </c>
      <c r="J384" s="890">
        <v>43698</v>
      </c>
      <c r="K384" s="333" t="s">
        <v>382</v>
      </c>
      <c r="L384" s="334" t="s">
        <v>1212</v>
      </c>
      <c r="M384" s="221" t="s">
        <v>383</v>
      </c>
      <c r="N384" s="221" t="s">
        <v>384</v>
      </c>
      <c r="O384" s="1007" t="s">
        <v>385</v>
      </c>
      <c r="P384" s="1024">
        <v>64980.21</v>
      </c>
      <c r="Q384" s="1024"/>
      <c r="R384" s="1024"/>
      <c r="S384" s="1024"/>
      <c r="T384" s="1007" t="s">
        <v>506</v>
      </c>
      <c r="U384" s="1009">
        <v>43913</v>
      </c>
      <c r="V384" s="1024">
        <v>69263.02</v>
      </c>
      <c r="W384" s="1009">
        <v>43915</v>
      </c>
      <c r="X384" s="1009">
        <v>43913</v>
      </c>
      <c r="Y384" s="1007">
        <v>2747.09</v>
      </c>
      <c r="Z384" s="1009" t="s">
        <v>2462</v>
      </c>
      <c r="AA384" s="1007" t="s">
        <v>2732</v>
      </c>
      <c r="AB384" s="1007" t="s">
        <v>386</v>
      </c>
      <c r="AE384" s="525"/>
    </row>
    <row r="385" spans="1:31" ht="56.25" x14ac:dyDescent="0.25">
      <c r="A385" s="1065"/>
      <c r="B385" s="45"/>
      <c r="C385" s="46"/>
      <c r="D385" s="600" t="s">
        <v>439</v>
      </c>
      <c r="E385" s="323"/>
      <c r="F385" s="165"/>
      <c r="G385" s="11"/>
      <c r="H385" s="167"/>
      <c r="I385" s="337"/>
      <c r="J385" s="338"/>
      <c r="K385" s="339"/>
      <c r="L385" s="340"/>
      <c r="M385" s="221"/>
      <c r="N385" s="221"/>
      <c r="O385" s="1007"/>
      <c r="P385" s="1024"/>
      <c r="Q385" s="1024"/>
      <c r="R385" s="1024"/>
      <c r="S385" s="1024"/>
      <c r="T385" s="1007" t="s">
        <v>841</v>
      </c>
      <c r="U385" s="1009">
        <v>43913</v>
      </c>
      <c r="V385" s="1024">
        <v>61940.66</v>
      </c>
      <c r="W385" s="1009">
        <v>43915</v>
      </c>
      <c r="X385" s="1009">
        <v>43913</v>
      </c>
      <c r="Y385" s="1007">
        <v>120</v>
      </c>
      <c r="Z385" s="1007"/>
      <c r="AA385" s="1007"/>
      <c r="AB385" s="1007"/>
      <c r="AE385" s="525"/>
    </row>
    <row r="386" spans="1:31" ht="56.25" x14ac:dyDescent="0.25">
      <c r="A386" s="1065"/>
      <c r="B386" s="45"/>
      <c r="C386" s="46"/>
      <c r="D386" s="600" t="s">
        <v>439</v>
      </c>
      <c r="E386" s="323"/>
      <c r="F386" s="165"/>
      <c r="G386" s="11"/>
      <c r="H386" s="167"/>
      <c r="I386" s="337"/>
      <c r="J386" s="338"/>
      <c r="K386" s="339"/>
      <c r="L386" s="340"/>
      <c r="M386" s="221"/>
      <c r="N386" s="221"/>
      <c r="O386" s="1007"/>
      <c r="P386" s="1024"/>
      <c r="Q386" s="1024"/>
      <c r="R386" s="1024"/>
      <c r="S386" s="1024"/>
      <c r="T386" s="1007" t="s">
        <v>922</v>
      </c>
      <c r="U386" s="1009">
        <v>43913</v>
      </c>
      <c r="V386" s="1024">
        <v>19764.759999999998</v>
      </c>
      <c r="W386" s="1009">
        <v>43915</v>
      </c>
      <c r="X386" s="1009">
        <v>43913</v>
      </c>
      <c r="Y386" s="1007">
        <v>120</v>
      </c>
      <c r="Z386" s="1007"/>
      <c r="AA386" s="1007"/>
      <c r="AB386" s="1007"/>
      <c r="AE386" s="525"/>
    </row>
    <row r="387" spans="1:31" x14ac:dyDescent="0.25">
      <c r="A387" s="1065"/>
      <c r="B387" s="45"/>
      <c r="C387" s="46"/>
      <c r="D387" s="600" t="s">
        <v>439</v>
      </c>
      <c r="E387" s="323"/>
      <c r="F387" s="165"/>
      <c r="G387" s="11"/>
      <c r="H387" s="167"/>
      <c r="I387" s="337"/>
      <c r="J387" s="338"/>
      <c r="K387" s="339"/>
      <c r="L387" s="340"/>
      <c r="M387" s="221"/>
      <c r="N387" s="221"/>
      <c r="O387" s="1007"/>
      <c r="P387" s="1024"/>
      <c r="Q387" s="1024"/>
      <c r="R387" s="1024"/>
      <c r="S387" s="1024"/>
      <c r="T387" s="1007" t="s">
        <v>636</v>
      </c>
      <c r="U387" s="1009">
        <v>43921</v>
      </c>
      <c r="V387" s="1024">
        <v>-1510.78</v>
      </c>
      <c r="W387" s="1009"/>
      <c r="X387" s="1009"/>
      <c r="Y387" s="1007"/>
      <c r="Z387" s="1007"/>
      <c r="AA387" s="1007"/>
      <c r="AB387" s="1007"/>
      <c r="AE387" s="525"/>
    </row>
    <row r="388" spans="1:31" x14ac:dyDescent="0.25">
      <c r="A388" s="1065"/>
      <c r="B388" s="45"/>
      <c r="C388" s="46"/>
      <c r="D388" s="600" t="s">
        <v>439</v>
      </c>
      <c r="E388" s="323"/>
      <c r="F388" s="165"/>
      <c r="G388" s="11"/>
      <c r="H388" s="167"/>
      <c r="I388" s="337"/>
      <c r="J388" s="338"/>
      <c r="K388" s="339"/>
      <c r="L388" s="340"/>
      <c r="M388" s="221"/>
      <c r="N388" s="221"/>
      <c r="O388" s="1007"/>
      <c r="P388" s="1024"/>
      <c r="Q388" s="1024"/>
      <c r="R388" s="1024"/>
      <c r="S388" s="1024"/>
      <c r="T388" s="1007" t="s">
        <v>635</v>
      </c>
      <c r="U388" s="1009">
        <v>43929</v>
      </c>
      <c r="V388" s="1024">
        <v>1207.28</v>
      </c>
      <c r="W388" s="1009"/>
      <c r="X388" s="1009"/>
      <c r="Y388" s="1007"/>
      <c r="Z388" s="1007"/>
      <c r="AA388" s="1007"/>
      <c r="AB388" s="1007"/>
      <c r="AE388" s="525"/>
    </row>
    <row r="389" spans="1:31" x14ac:dyDescent="0.25">
      <c r="A389" s="1065"/>
      <c r="B389" s="45"/>
      <c r="C389" s="46"/>
      <c r="D389" s="600" t="s">
        <v>439</v>
      </c>
      <c r="E389" s="323"/>
      <c r="F389" s="165"/>
      <c r="G389" s="11"/>
      <c r="H389" s="167"/>
      <c r="I389" s="337"/>
      <c r="J389" s="338"/>
      <c r="K389" s="339"/>
      <c r="L389" s="340"/>
      <c r="M389" s="221"/>
      <c r="N389" s="221"/>
      <c r="O389" s="1007"/>
      <c r="P389" s="1024"/>
      <c r="Q389" s="1024"/>
      <c r="R389" s="1024"/>
      <c r="S389" s="1024"/>
      <c r="T389" s="1007" t="s">
        <v>635</v>
      </c>
      <c r="U389" s="1009">
        <v>43929</v>
      </c>
      <c r="V389" s="1024">
        <v>4440.67</v>
      </c>
      <c r="W389" s="1009"/>
      <c r="X389" s="1009"/>
      <c r="Y389" s="1007"/>
      <c r="Z389" s="1007"/>
      <c r="AA389" s="1007"/>
      <c r="AB389" s="1007"/>
      <c r="AE389" s="525"/>
    </row>
    <row r="390" spans="1:31" x14ac:dyDescent="0.25">
      <c r="A390" s="1065"/>
      <c r="B390" s="45"/>
      <c r="C390" s="46"/>
      <c r="D390" s="600" t="s">
        <v>439</v>
      </c>
      <c r="E390" s="323"/>
      <c r="F390" s="165"/>
      <c r="G390" s="11"/>
      <c r="H390" s="167"/>
      <c r="I390" s="337"/>
      <c r="J390" s="338"/>
      <c r="K390" s="339"/>
      <c r="L390" s="340"/>
      <c r="M390" s="221"/>
      <c r="N390" s="221"/>
      <c r="O390" s="1007"/>
      <c r="P390" s="1024"/>
      <c r="Q390" s="1024"/>
      <c r="R390" s="1024"/>
      <c r="S390" s="1024"/>
      <c r="T390" s="1007" t="s">
        <v>636</v>
      </c>
      <c r="U390" s="1009">
        <v>43934</v>
      </c>
      <c r="V390" s="1024">
        <v>-43.46</v>
      </c>
      <c r="W390" s="1009"/>
      <c r="X390" s="1009"/>
      <c r="Y390" s="1007"/>
      <c r="Z390" s="1007"/>
      <c r="AA390" s="1007"/>
      <c r="AB390" s="1007"/>
      <c r="AE390" s="525"/>
    </row>
    <row r="391" spans="1:31" x14ac:dyDescent="0.25">
      <c r="A391" s="1065"/>
      <c r="B391" s="45"/>
      <c r="C391" s="46"/>
      <c r="D391" s="600" t="s">
        <v>439</v>
      </c>
      <c r="E391" s="323"/>
      <c r="F391" s="165"/>
      <c r="G391" s="11"/>
      <c r="H391" s="167"/>
      <c r="I391" s="337"/>
      <c r="J391" s="338"/>
      <c r="K391" s="339"/>
      <c r="L391" s="340"/>
      <c r="M391" s="221"/>
      <c r="N391" s="221"/>
      <c r="O391" s="1007"/>
      <c r="P391" s="1024"/>
      <c r="Q391" s="1024"/>
      <c r="R391" s="1024"/>
      <c r="S391" s="1024"/>
      <c r="T391" s="1007" t="s">
        <v>636</v>
      </c>
      <c r="U391" s="1009">
        <v>43934</v>
      </c>
      <c r="V391" s="1024">
        <v>-159.86000000000001</v>
      </c>
      <c r="W391" s="1009"/>
      <c r="X391" s="1009"/>
      <c r="Y391" s="1007"/>
      <c r="Z391" s="1007"/>
      <c r="AA391" s="1007"/>
      <c r="AB391" s="1007"/>
      <c r="AE391" s="525"/>
    </row>
    <row r="392" spans="1:31" x14ac:dyDescent="0.25">
      <c r="A392" s="1065"/>
      <c r="B392" s="45"/>
      <c r="C392" s="46"/>
      <c r="D392" s="600" t="s">
        <v>439</v>
      </c>
      <c r="E392" s="323"/>
      <c r="F392" s="165"/>
      <c r="G392" s="11"/>
      <c r="H392" s="167"/>
      <c r="I392" s="337"/>
      <c r="J392" s="338"/>
      <c r="K392" s="339"/>
      <c r="L392" s="340"/>
      <c r="M392" s="221"/>
      <c r="N392" s="221"/>
      <c r="O392" s="1007"/>
      <c r="P392" s="1024"/>
      <c r="Q392" s="1024"/>
      <c r="R392" s="1024"/>
      <c r="S392" s="1024"/>
      <c r="T392" s="1007" t="s">
        <v>552</v>
      </c>
      <c r="U392" s="1009">
        <v>43993</v>
      </c>
      <c r="V392" s="1024">
        <v>462.11</v>
      </c>
      <c r="W392" s="1009"/>
      <c r="X392" s="1009"/>
      <c r="Y392" s="1007"/>
      <c r="Z392" s="1007"/>
      <c r="AA392" s="1007"/>
      <c r="AB392" s="1007"/>
      <c r="AE392" s="525"/>
    </row>
    <row r="393" spans="1:31" x14ac:dyDescent="0.25">
      <c r="A393" s="1065"/>
      <c r="B393" s="45"/>
      <c r="C393" s="46"/>
      <c r="D393" s="600" t="s">
        <v>439</v>
      </c>
      <c r="E393" s="323"/>
      <c r="F393" s="165"/>
      <c r="G393" s="11"/>
      <c r="H393" s="167"/>
      <c r="I393" s="337"/>
      <c r="J393" s="338"/>
      <c r="K393" s="339"/>
      <c r="L393" s="340"/>
      <c r="M393" s="221"/>
      <c r="N393" s="221"/>
      <c r="O393" s="1007"/>
      <c r="P393" s="1024"/>
      <c r="Q393" s="1024"/>
      <c r="R393" s="1024"/>
      <c r="S393" s="1024"/>
      <c r="T393" s="1007" t="s">
        <v>552</v>
      </c>
      <c r="U393" s="1009">
        <v>43993</v>
      </c>
      <c r="V393" s="1024">
        <v>598.29999999999995</v>
      </c>
      <c r="W393" s="1009"/>
      <c r="X393" s="1009"/>
      <c r="Y393" s="1007"/>
      <c r="Z393" s="1007"/>
      <c r="AA393" s="1007"/>
      <c r="AB393" s="1007"/>
      <c r="AE393" s="525"/>
    </row>
    <row r="394" spans="1:31" ht="56.25" x14ac:dyDescent="0.25">
      <c r="A394" s="1065"/>
      <c r="B394" s="45"/>
      <c r="C394" s="46"/>
      <c r="D394" s="600" t="s">
        <v>439</v>
      </c>
      <c r="E394" s="323"/>
      <c r="F394" s="165"/>
      <c r="G394" s="11"/>
      <c r="H394" s="167"/>
      <c r="I394" s="337"/>
      <c r="J394" s="338"/>
      <c r="K394" s="339"/>
      <c r="L394" s="340"/>
      <c r="M394" s="221"/>
      <c r="N394" s="221"/>
      <c r="O394" s="1007"/>
      <c r="P394" s="1024"/>
      <c r="Q394" s="1024"/>
      <c r="R394" s="1024"/>
      <c r="S394" s="1024"/>
      <c r="T394" s="1007" t="s">
        <v>552</v>
      </c>
      <c r="U394" s="1009">
        <v>44064</v>
      </c>
      <c r="V394" s="1024">
        <v>159.49</v>
      </c>
      <c r="W394" s="1009" t="s">
        <v>2464</v>
      </c>
      <c r="X394" s="1009"/>
      <c r="Y394" s="1007"/>
      <c r="Z394" s="1007"/>
      <c r="AA394" s="1007"/>
      <c r="AB394" s="1007"/>
      <c r="AE394" s="525"/>
    </row>
    <row r="395" spans="1:31" ht="56.25" x14ac:dyDescent="0.25">
      <c r="A395" s="1065"/>
      <c r="B395" s="45"/>
      <c r="C395" s="46"/>
      <c r="D395" s="600" t="s">
        <v>439</v>
      </c>
      <c r="E395" s="323"/>
      <c r="F395" s="165"/>
      <c r="G395" s="11"/>
      <c r="H395" s="167"/>
      <c r="I395" s="337"/>
      <c r="J395" s="338"/>
      <c r="K395" s="339"/>
      <c r="L395" s="340"/>
      <c r="M395" s="221"/>
      <c r="N395" s="221"/>
      <c r="O395" s="1007"/>
      <c r="P395" s="1024"/>
      <c r="Q395" s="1024"/>
      <c r="R395" s="1024"/>
      <c r="S395" s="1024"/>
      <c r="T395" s="1007" t="s">
        <v>2533</v>
      </c>
      <c r="U395" s="969">
        <v>44196</v>
      </c>
      <c r="V395" s="967">
        <v>7866.65</v>
      </c>
      <c r="W395" s="1009" t="s">
        <v>2613</v>
      </c>
      <c r="X395" s="1009">
        <v>44196</v>
      </c>
      <c r="Y395" s="1024">
        <v>120</v>
      </c>
      <c r="Z395" s="1007"/>
      <c r="AA395" s="1007"/>
      <c r="AB395" s="1007"/>
      <c r="AE395" s="525"/>
    </row>
    <row r="396" spans="1:31" x14ac:dyDescent="0.25">
      <c r="A396" s="1065"/>
      <c r="B396" s="45"/>
      <c r="C396" s="46"/>
      <c r="D396" s="600" t="s">
        <v>439</v>
      </c>
      <c r="E396" s="323"/>
      <c r="F396" s="165"/>
      <c r="G396" s="11"/>
      <c r="H396" s="167"/>
      <c r="I396" s="337"/>
      <c r="J396" s="338"/>
      <c r="K396" s="339"/>
      <c r="L396" s="340"/>
      <c r="M396" s="221"/>
      <c r="N396" s="221"/>
      <c r="O396" s="1007"/>
      <c r="P396" s="1024"/>
      <c r="Q396" s="1024"/>
      <c r="R396" s="1024"/>
      <c r="S396" s="1024"/>
      <c r="T396" s="1007" t="s">
        <v>636</v>
      </c>
      <c r="U396" s="969">
        <v>44214</v>
      </c>
      <c r="V396" s="967">
        <v>-0.02</v>
      </c>
      <c r="W396" s="1009"/>
      <c r="X396" s="1009"/>
      <c r="Y396" s="1024"/>
      <c r="Z396" s="1007"/>
      <c r="AA396" s="1007"/>
      <c r="AB396" s="1007"/>
      <c r="AE396" s="525"/>
    </row>
    <row r="397" spans="1:31" ht="37.5" x14ac:dyDescent="0.25">
      <c r="A397" s="1065"/>
      <c r="B397" s="45"/>
      <c r="C397" s="46"/>
      <c r="D397" s="600" t="s">
        <v>439</v>
      </c>
      <c r="E397" s="323"/>
      <c r="F397" s="165"/>
      <c r="G397" s="11"/>
      <c r="H397" s="167"/>
      <c r="I397" s="337"/>
      <c r="J397" s="338"/>
      <c r="K397" s="339"/>
      <c r="L397" s="340"/>
      <c r="M397" s="221"/>
      <c r="N397" s="221"/>
      <c r="O397" s="1007"/>
      <c r="P397" s="1024"/>
      <c r="Q397" s="1024"/>
      <c r="R397" s="1024"/>
      <c r="S397" s="1024"/>
      <c r="T397" s="1007" t="s">
        <v>2668</v>
      </c>
      <c r="U397" s="969">
        <v>44293</v>
      </c>
      <c r="V397" s="967">
        <v>5383.15</v>
      </c>
      <c r="W397" s="1009"/>
      <c r="X397" s="1009"/>
      <c r="Y397" s="1024"/>
      <c r="Z397" s="1007"/>
      <c r="AA397" s="1007"/>
      <c r="AB397" s="1007"/>
      <c r="AE397" s="525"/>
    </row>
    <row r="398" spans="1:31" x14ac:dyDescent="0.25">
      <c r="A398" s="1296"/>
      <c r="B398" s="45"/>
      <c r="C398" s="46"/>
      <c r="D398" s="600" t="s">
        <v>439</v>
      </c>
      <c r="E398" s="323"/>
      <c r="F398" s="165"/>
      <c r="G398" s="11"/>
      <c r="H398" s="167"/>
      <c r="I398" s="337"/>
      <c r="J398" s="338"/>
      <c r="K398" s="339"/>
      <c r="L398" s="340"/>
      <c r="M398" s="221"/>
      <c r="N398" s="221"/>
      <c r="O398" s="1007"/>
      <c r="P398" s="1024"/>
      <c r="Q398" s="1024"/>
      <c r="R398" s="1024"/>
      <c r="S398" s="1024"/>
      <c r="T398" s="1007" t="s">
        <v>636</v>
      </c>
      <c r="U398" s="969">
        <v>44298</v>
      </c>
      <c r="V398" s="967">
        <v>-0.01</v>
      </c>
      <c r="W398" s="1009"/>
      <c r="X398" s="1009"/>
      <c r="Y398" s="1024"/>
      <c r="Z398" s="1007"/>
      <c r="AA398" s="1007"/>
      <c r="AB398" s="1007"/>
      <c r="AE398" s="525"/>
    </row>
    <row r="399" spans="1:31" ht="132.75" customHeight="1" x14ac:dyDescent="0.25">
      <c r="A399" s="1065" t="s">
        <v>586</v>
      </c>
      <c r="B399" s="45" t="s">
        <v>151</v>
      </c>
      <c r="C399" s="46">
        <v>1</v>
      </c>
      <c r="D399" s="600" t="s">
        <v>439</v>
      </c>
      <c r="E399" s="323"/>
      <c r="F399" s="165">
        <v>464562</v>
      </c>
      <c r="G399" s="11" t="s">
        <v>143</v>
      </c>
      <c r="H399" s="2" t="s">
        <v>387</v>
      </c>
      <c r="I399" s="329">
        <v>43658</v>
      </c>
      <c r="J399" s="329">
        <v>43698</v>
      </c>
      <c r="K399" s="40" t="s">
        <v>388</v>
      </c>
      <c r="L399" s="330" t="s">
        <v>1338</v>
      </c>
      <c r="M399" s="194" t="s">
        <v>389</v>
      </c>
      <c r="N399" s="194"/>
      <c r="O399" s="995" t="s">
        <v>390</v>
      </c>
      <c r="P399" s="996"/>
      <c r="Q399" s="996"/>
      <c r="R399" s="996">
        <v>421277.67</v>
      </c>
      <c r="S399" s="996"/>
      <c r="T399" s="995" t="s">
        <v>1336</v>
      </c>
      <c r="U399" s="997">
        <v>43973</v>
      </c>
      <c r="V399" s="996">
        <v>421277.67</v>
      </c>
      <c r="W399" s="997">
        <v>43854</v>
      </c>
      <c r="X399" s="995"/>
      <c r="Y399" s="995"/>
      <c r="Z399" s="997">
        <v>43874</v>
      </c>
      <c r="AA399" s="970" t="s">
        <v>1337</v>
      </c>
      <c r="AB399" s="995" t="s">
        <v>391</v>
      </c>
      <c r="AE399" s="525"/>
    </row>
    <row r="400" spans="1:31" ht="56.25" customHeight="1" x14ac:dyDescent="0.25">
      <c r="A400" s="1065"/>
      <c r="B400" s="45"/>
      <c r="C400" s="46"/>
      <c r="D400" s="600" t="s">
        <v>439</v>
      </c>
      <c r="E400" s="323"/>
      <c r="F400" s="165"/>
      <c r="G400" s="11"/>
      <c r="H400" s="2"/>
      <c r="I400" s="329"/>
      <c r="J400" s="329"/>
      <c r="K400" s="40"/>
      <c r="L400" s="330"/>
      <c r="M400" s="194"/>
      <c r="N400" s="194"/>
      <c r="O400" s="995"/>
      <c r="P400" s="996"/>
      <c r="Q400" s="996"/>
      <c r="R400" s="996"/>
      <c r="S400" s="996"/>
      <c r="T400" s="995" t="s">
        <v>1335</v>
      </c>
      <c r="U400" s="995"/>
      <c r="V400" s="996"/>
      <c r="W400" s="997"/>
      <c r="X400" s="995"/>
      <c r="Y400" s="995"/>
      <c r="Z400" s="997"/>
      <c r="AA400" s="995"/>
      <c r="AB400" s="995"/>
      <c r="AE400" s="525"/>
    </row>
    <row r="401" spans="1:31" x14ac:dyDescent="0.25">
      <c r="A401" s="1065"/>
      <c r="B401" s="45"/>
      <c r="C401" s="46"/>
      <c r="D401" s="600" t="s">
        <v>439</v>
      </c>
      <c r="E401" s="323"/>
      <c r="F401" s="165"/>
      <c r="G401" s="11"/>
      <c r="H401" s="2"/>
      <c r="I401" s="329"/>
      <c r="J401" s="329"/>
      <c r="K401" s="40"/>
      <c r="L401" s="330"/>
      <c r="M401" s="194"/>
      <c r="N401" s="194"/>
      <c r="O401" s="995"/>
      <c r="P401" s="996"/>
      <c r="Q401" s="996"/>
      <c r="R401" s="996"/>
      <c r="S401" s="996"/>
      <c r="T401" s="995" t="s">
        <v>552</v>
      </c>
      <c r="U401" s="997">
        <v>43991</v>
      </c>
      <c r="V401" s="996">
        <v>2991.07</v>
      </c>
      <c r="W401" s="997"/>
      <c r="X401" s="995"/>
      <c r="Y401" s="995"/>
      <c r="Z401" s="997"/>
      <c r="AA401" s="995"/>
      <c r="AB401" s="995"/>
      <c r="AE401" s="525"/>
    </row>
    <row r="402" spans="1:31" ht="138" customHeight="1" x14ac:dyDescent="0.25">
      <c r="A402" s="1065" t="s">
        <v>587</v>
      </c>
      <c r="B402" s="45" t="s">
        <v>152</v>
      </c>
      <c r="C402" s="46">
        <v>800</v>
      </c>
      <c r="D402" s="600" t="s">
        <v>439</v>
      </c>
      <c r="E402" s="323"/>
      <c r="F402" s="165">
        <v>1852000</v>
      </c>
      <c r="G402" s="11"/>
      <c r="H402" s="7" t="s">
        <v>392</v>
      </c>
      <c r="I402" s="841">
        <v>43494</v>
      </c>
      <c r="J402" s="674">
        <v>43525</v>
      </c>
      <c r="K402" s="29" t="s">
        <v>393</v>
      </c>
      <c r="L402" s="114" t="s">
        <v>1344</v>
      </c>
      <c r="M402" s="194" t="s">
        <v>394</v>
      </c>
      <c r="N402" s="1298"/>
      <c r="O402" s="995" t="s">
        <v>395</v>
      </c>
      <c r="P402" s="996"/>
      <c r="Q402" s="996"/>
      <c r="R402" s="996">
        <v>1851856</v>
      </c>
      <c r="S402" s="996"/>
      <c r="T402" s="995" t="s">
        <v>1230</v>
      </c>
      <c r="U402" s="1290">
        <v>43950</v>
      </c>
      <c r="V402" s="996">
        <v>115741</v>
      </c>
      <c r="W402" s="995" t="s">
        <v>1222</v>
      </c>
      <c r="X402" s="995"/>
      <c r="Y402" s="995"/>
      <c r="Z402" s="1290" t="s">
        <v>1345</v>
      </c>
      <c r="AA402" s="995" t="s">
        <v>2733</v>
      </c>
      <c r="AB402" s="995" t="s">
        <v>396</v>
      </c>
      <c r="AE402" s="525"/>
    </row>
    <row r="403" spans="1:31" ht="56.25" x14ac:dyDescent="0.25">
      <c r="A403" s="1065"/>
      <c r="B403" s="45"/>
      <c r="C403" s="46"/>
      <c r="D403" s="600" t="s">
        <v>439</v>
      </c>
      <c r="E403" s="323"/>
      <c r="F403" s="165"/>
      <c r="G403" s="11"/>
      <c r="H403" s="7"/>
      <c r="I403" s="841"/>
      <c r="J403" s="674"/>
      <c r="K403" s="29"/>
      <c r="L403" s="114"/>
      <c r="M403" s="194"/>
      <c r="N403" s="1298"/>
      <c r="O403" s="995"/>
      <c r="P403" s="996"/>
      <c r="Q403" s="996"/>
      <c r="R403" s="996"/>
      <c r="S403" s="996"/>
      <c r="T403" s="995" t="s">
        <v>1258</v>
      </c>
      <c r="U403" s="1290">
        <v>43962</v>
      </c>
      <c r="V403" s="996">
        <v>150463.29999999999</v>
      </c>
      <c r="W403" s="995" t="s">
        <v>1255</v>
      </c>
      <c r="X403" s="995"/>
      <c r="Y403" s="995"/>
      <c r="Z403" s="995"/>
      <c r="AA403" s="995"/>
      <c r="AB403" s="995"/>
      <c r="AE403" s="525"/>
    </row>
    <row r="404" spans="1:31" x14ac:dyDescent="0.25">
      <c r="A404" s="1065"/>
      <c r="B404" s="45"/>
      <c r="C404" s="46"/>
      <c r="D404" s="600" t="s">
        <v>439</v>
      </c>
      <c r="E404" s="323"/>
      <c r="F404" s="165"/>
      <c r="G404" s="11"/>
      <c r="H404" s="7"/>
      <c r="I404" s="841"/>
      <c r="J404" s="674"/>
      <c r="K404" s="29"/>
      <c r="L404" s="114"/>
      <c r="M404" s="194"/>
      <c r="N404" s="1298"/>
      <c r="O404" s="995"/>
      <c r="P404" s="996"/>
      <c r="Q404" s="996"/>
      <c r="R404" s="996"/>
      <c r="S404" s="996"/>
      <c r="T404" s="995" t="s">
        <v>636</v>
      </c>
      <c r="U404" s="1290">
        <v>43963</v>
      </c>
      <c r="V404" s="996">
        <v>-23148.2</v>
      </c>
      <c r="W404" s="995"/>
      <c r="X404" s="995"/>
      <c r="Y404" s="995"/>
      <c r="Z404" s="995"/>
      <c r="AA404" s="995"/>
      <c r="AB404" s="995"/>
      <c r="AE404" s="525"/>
    </row>
    <row r="405" spans="1:31" ht="56.25" x14ac:dyDescent="0.25">
      <c r="A405" s="1065"/>
      <c r="B405" s="45"/>
      <c r="C405" s="46"/>
      <c r="D405" s="600" t="s">
        <v>439</v>
      </c>
      <c r="E405" s="323"/>
      <c r="F405" s="165"/>
      <c r="G405" s="11"/>
      <c r="H405" s="7"/>
      <c r="I405" s="841"/>
      <c r="J405" s="674"/>
      <c r="K405" s="29"/>
      <c r="L405" s="114"/>
      <c r="M405" s="194"/>
      <c r="N405" s="1298"/>
      <c r="O405" s="995"/>
      <c r="P405" s="996"/>
      <c r="Q405" s="996"/>
      <c r="R405" s="996"/>
      <c r="S405" s="996"/>
      <c r="T405" s="995" t="s">
        <v>552</v>
      </c>
      <c r="U405" s="1290">
        <v>43991</v>
      </c>
      <c r="V405" s="996">
        <v>1725.7</v>
      </c>
      <c r="W405" s="995" t="s">
        <v>1479</v>
      </c>
      <c r="X405" s="995"/>
      <c r="Y405" s="995"/>
      <c r="Z405" s="995"/>
      <c r="AA405" s="995"/>
      <c r="AB405" s="995"/>
      <c r="AE405" s="525"/>
    </row>
    <row r="406" spans="1:31" ht="56.25" x14ac:dyDescent="0.25">
      <c r="A406" s="1065"/>
      <c r="B406" s="45"/>
      <c r="C406" s="46"/>
      <c r="D406" s="600" t="s">
        <v>439</v>
      </c>
      <c r="E406" s="323"/>
      <c r="F406" s="165"/>
      <c r="G406" s="11"/>
      <c r="H406" s="7"/>
      <c r="I406" s="841"/>
      <c r="J406" s="674"/>
      <c r="K406" s="29"/>
      <c r="L406" s="114"/>
      <c r="M406" s="194"/>
      <c r="N406" s="1298"/>
      <c r="O406" s="995"/>
      <c r="P406" s="996"/>
      <c r="Q406" s="996"/>
      <c r="R406" s="996"/>
      <c r="S406" s="996"/>
      <c r="T406" s="995" t="s">
        <v>1659</v>
      </c>
      <c r="U406" s="1290">
        <v>44025</v>
      </c>
      <c r="V406" s="996">
        <v>23148.2</v>
      </c>
      <c r="W406" s="995" t="s">
        <v>1752</v>
      </c>
      <c r="X406" s="995"/>
      <c r="Y406" s="995"/>
      <c r="Z406" s="1290">
        <v>44025</v>
      </c>
      <c r="AA406" s="995"/>
      <c r="AB406" s="995"/>
      <c r="AE406" s="525"/>
    </row>
    <row r="407" spans="1:31" ht="42" customHeight="1" x14ac:dyDescent="0.25">
      <c r="A407" s="1065"/>
      <c r="B407" s="45"/>
      <c r="C407" s="46"/>
      <c r="D407" s="600" t="s">
        <v>439</v>
      </c>
      <c r="E407" s="323"/>
      <c r="F407" s="165"/>
      <c r="G407" s="11"/>
      <c r="H407" s="7"/>
      <c r="I407" s="841"/>
      <c r="J407" s="674"/>
      <c r="K407" s="29"/>
      <c r="L407" s="114"/>
      <c r="M407" s="194"/>
      <c r="N407" s="1298"/>
      <c r="O407" s="995"/>
      <c r="P407" s="996"/>
      <c r="Q407" s="996"/>
      <c r="R407" s="996"/>
      <c r="S407" s="996"/>
      <c r="T407" s="995" t="s">
        <v>1750</v>
      </c>
      <c r="U407" s="1290">
        <v>44092</v>
      </c>
      <c r="V407" s="996">
        <v>208333.8</v>
      </c>
      <c r="W407" s="995" t="s">
        <v>1751</v>
      </c>
      <c r="X407" s="995"/>
      <c r="Y407" s="995"/>
      <c r="Z407" s="995"/>
      <c r="AA407" s="995"/>
      <c r="AB407" s="995"/>
      <c r="AE407" s="525"/>
    </row>
    <row r="408" spans="1:31" ht="81.75" customHeight="1" x14ac:dyDescent="0.25">
      <c r="A408" s="1065"/>
      <c r="B408" s="45"/>
      <c r="C408" s="46"/>
      <c r="D408" s="600" t="s">
        <v>439</v>
      </c>
      <c r="E408" s="323"/>
      <c r="F408" s="165"/>
      <c r="G408" s="11"/>
      <c r="H408" s="7"/>
      <c r="I408" s="841"/>
      <c r="J408" s="674"/>
      <c r="K408" s="29"/>
      <c r="L408" s="114"/>
      <c r="M408" s="194"/>
      <c r="N408" s="1298"/>
      <c r="O408" s="995"/>
      <c r="P408" s="996"/>
      <c r="Q408" s="996"/>
      <c r="R408" s="996"/>
      <c r="S408" s="996"/>
      <c r="T408" s="995" t="s">
        <v>1792</v>
      </c>
      <c r="U408" s="1290">
        <v>44109</v>
      </c>
      <c r="V408" s="996">
        <v>151152.88</v>
      </c>
      <c r="W408" s="995" t="s">
        <v>1787</v>
      </c>
      <c r="X408" s="995"/>
      <c r="Y408" s="995"/>
      <c r="Z408" s="1290">
        <v>44060</v>
      </c>
      <c r="AA408" s="995"/>
      <c r="AB408" s="995"/>
      <c r="AE408" s="525"/>
    </row>
    <row r="409" spans="1:31" x14ac:dyDescent="0.25">
      <c r="A409" s="1065"/>
      <c r="B409" s="45"/>
      <c r="C409" s="46"/>
      <c r="D409" s="600" t="s">
        <v>439</v>
      </c>
      <c r="E409" s="323"/>
      <c r="F409" s="165"/>
      <c r="G409" s="11"/>
      <c r="H409" s="7"/>
      <c r="I409" s="841"/>
      <c r="J409" s="674"/>
      <c r="K409" s="29"/>
      <c r="L409" s="114"/>
      <c r="M409" s="194"/>
      <c r="N409" s="1298"/>
      <c r="O409" s="995"/>
      <c r="P409" s="996"/>
      <c r="Q409" s="996"/>
      <c r="R409" s="996"/>
      <c r="S409" s="996"/>
      <c r="T409" s="995" t="s">
        <v>635</v>
      </c>
      <c r="U409" s="1290">
        <v>44123</v>
      </c>
      <c r="V409" s="996">
        <v>80329.119999999995</v>
      </c>
      <c r="W409" s="995"/>
      <c r="X409" s="995"/>
      <c r="Y409" s="995"/>
      <c r="Z409" s="1290"/>
      <c r="AA409" s="995"/>
      <c r="AB409" s="995"/>
      <c r="AE409" s="525"/>
    </row>
    <row r="410" spans="1:31" ht="74.25" customHeight="1" x14ac:dyDescent="0.25">
      <c r="A410" s="1065"/>
      <c r="B410" s="45"/>
      <c r="C410" s="46"/>
      <c r="D410" s="600" t="s">
        <v>439</v>
      </c>
      <c r="E410" s="323"/>
      <c r="F410" s="165"/>
      <c r="G410" s="11"/>
      <c r="H410" s="7"/>
      <c r="I410" s="841"/>
      <c r="J410" s="674"/>
      <c r="K410" s="29"/>
      <c r="L410" s="114"/>
      <c r="M410" s="194"/>
      <c r="N410" s="1298"/>
      <c r="O410" s="995"/>
      <c r="P410" s="996"/>
      <c r="Q410" s="996"/>
      <c r="R410" s="996"/>
      <c r="S410" s="996"/>
      <c r="T410" s="995" t="s">
        <v>2168</v>
      </c>
      <c r="U410" s="1290">
        <v>44133</v>
      </c>
      <c r="V410" s="996">
        <v>462964</v>
      </c>
      <c r="W410" s="995" t="s">
        <v>2169</v>
      </c>
      <c r="X410" s="995"/>
      <c r="Y410" s="995"/>
      <c r="Z410" s="1290">
        <v>44249</v>
      </c>
      <c r="AA410" s="995"/>
      <c r="AB410" s="995"/>
      <c r="AE410" s="525"/>
    </row>
    <row r="411" spans="1:31" x14ac:dyDescent="0.25">
      <c r="A411" s="1065"/>
      <c r="B411" s="45"/>
      <c r="C411" s="46"/>
      <c r="D411" s="600" t="s">
        <v>439</v>
      </c>
      <c r="E411" s="323"/>
      <c r="F411" s="165"/>
      <c r="G411" s="11"/>
      <c r="H411" s="7"/>
      <c r="I411" s="841"/>
      <c r="J411" s="674"/>
      <c r="K411" s="29"/>
      <c r="L411" s="114"/>
      <c r="M411" s="194"/>
      <c r="N411" s="1298"/>
      <c r="O411" s="995"/>
      <c r="P411" s="996"/>
      <c r="Q411" s="996"/>
      <c r="R411" s="996"/>
      <c r="S411" s="996"/>
      <c r="T411" s="995" t="s">
        <v>552</v>
      </c>
      <c r="U411" s="1290">
        <v>44252</v>
      </c>
      <c r="V411" s="996">
        <v>3287.04</v>
      </c>
      <c r="W411" s="995"/>
      <c r="X411" s="995"/>
      <c r="Y411" s="995"/>
      <c r="Z411" s="1290"/>
      <c r="AA411" s="995"/>
      <c r="AB411" s="995"/>
      <c r="AE411" s="525"/>
    </row>
    <row r="412" spans="1:31" ht="44.25" customHeight="1" x14ac:dyDescent="0.25">
      <c r="A412" s="1065"/>
      <c r="B412" s="45"/>
      <c r="C412" s="46"/>
      <c r="D412" s="600"/>
      <c r="E412" s="323"/>
      <c r="F412" s="165"/>
      <c r="G412" s="11"/>
      <c r="H412" s="7"/>
      <c r="I412" s="841"/>
      <c r="J412" s="674"/>
      <c r="K412" s="29"/>
      <c r="L412" s="114"/>
      <c r="M412" s="194"/>
      <c r="N412" s="1298"/>
      <c r="O412" s="995"/>
      <c r="P412" s="996"/>
      <c r="Q412" s="996"/>
      <c r="R412" s="996"/>
      <c r="S412" s="996"/>
      <c r="T412" s="995" t="s">
        <v>2687</v>
      </c>
      <c r="U412" s="1290">
        <v>44291</v>
      </c>
      <c r="V412" s="996">
        <v>2314.8200000000002</v>
      </c>
      <c r="W412" s="995" t="s">
        <v>2688</v>
      </c>
      <c r="X412" s="995"/>
      <c r="Y412" s="995"/>
      <c r="Z412" s="1290"/>
      <c r="AA412" s="995"/>
      <c r="AB412" s="995"/>
      <c r="AE412" s="525"/>
    </row>
    <row r="413" spans="1:31" ht="114" customHeight="1" x14ac:dyDescent="0.25">
      <c r="A413" s="1065" t="s">
        <v>588</v>
      </c>
      <c r="B413" s="45" t="s">
        <v>153</v>
      </c>
      <c r="C413" s="46">
        <v>250</v>
      </c>
      <c r="D413" s="600" t="s">
        <v>439</v>
      </c>
      <c r="E413" s="323"/>
      <c r="F413" s="165">
        <v>2580250</v>
      </c>
      <c r="G413" s="11"/>
      <c r="H413" s="7" t="s">
        <v>397</v>
      </c>
      <c r="I413" s="841">
        <v>43494</v>
      </c>
      <c r="J413" s="841">
        <v>43525</v>
      </c>
      <c r="K413" s="29" t="s">
        <v>398</v>
      </c>
      <c r="L413" s="114" t="s">
        <v>1945</v>
      </c>
      <c r="M413" s="194" t="s">
        <v>399</v>
      </c>
      <c r="N413" s="194"/>
      <c r="O413" s="995" t="s">
        <v>400</v>
      </c>
      <c r="P413" s="996"/>
      <c r="Q413" s="996"/>
      <c r="R413" s="996">
        <v>2580125</v>
      </c>
      <c r="S413" s="996"/>
      <c r="T413" s="995" t="s">
        <v>879</v>
      </c>
      <c r="U413" s="997">
        <v>43917</v>
      </c>
      <c r="V413" s="996">
        <v>821445</v>
      </c>
      <c r="W413" s="997">
        <v>43978</v>
      </c>
      <c r="X413" s="995"/>
      <c r="Y413" s="995"/>
      <c r="Z413" s="995" t="s">
        <v>1916</v>
      </c>
      <c r="AA413" s="970" t="s">
        <v>1917</v>
      </c>
      <c r="AB413" s="995" t="s">
        <v>401</v>
      </c>
      <c r="AE413" s="525"/>
    </row>
    <row r="414" spans="1:31" ht="37.5" x14ac:dyDescent="0.25">
      <c r="A414" s="1065"/>
      <c r="B414" s="45"/>
      <c r="C414" s="46"/>
      <c r="D414" s="600" t="s">
        <v>439</v>
      </c>
      <c r="E414" s="323"/>
      <c r="F414" s="165"/>
      <c r="G414" s="11"/>
      <c r="H414" s="7"/>
      <c r="I414" s="841"/>
      <c r="J414" s="841"/>
      <c r="K414" s="29"/>
      <c r="L414" s="114"/>
      <c r="M414" s="194"/>
      <c r="N414" s="194"/>
      <c r="O414" s="995"/>
      <c r="P414" s="996"/>
      <c r="Q414" s="996"/>
      <c r="R414" s="996"/>
      <c r="S414" s="996"/>
      <c r="T414" s="995" t="s">
        <v>1353</v>
      </c>
      <c r="U414" s="997">
        <v>44013</v>
      </c>
      <c r="V414" s="996">
        <v>1011184.3</v>
      </c>
      <c r="W414" s="997"/>
      <c r="X414" s="995"/>
      <c r="Y414" s="995"/>
      <c r="Z414" s="995"/>
      <c r="AA414" s="995"/>
      <c r="AB414" s="995"/>
      <c r="AE414" s="525"/>
    </row>
    <row r="415" spans="1:31" x14ac:dyDescent="0.25">
      <c r="A415" s="1065"/>
      <c r="B415" s="45"/>
      <c r="C415" s="46"/>
      <c r="D415" s="600" t="s">
        <v>439</v>
      </c>
      <c r="E415" s="323"/>
      <c r="F415" s="165"/>
      <c r="G415" s="11"/>
      <c r="H415" s="7"/>
      <c r="I415" s="841"/>
      <c r="J415" s="841"/>
      <c r="K415" s="29"/>
      <c r="L415" s="114"/>
      <c r="M415" s="194"/>
      <c r="N415" s="194"/>
      <c r="O415" s="995"/>
      <c r="P415" s="996"/>
      <c r="Q415" s="996"/>
      <c r="R415" s="996"/>
      <c r="S415" s="996"/>
      <c r="T415" s="995" t="s">
        <v>1515</v>
      </c>
      <c r="U415" s="997">
        <v>44014</v>
      </c>
      <c r="V415" s="996">
        <v>747495.7</v>
      </c>
      <c r="W415" s="997"/>
      <c r="X415" s="995"/>
      <c r="Y415" s="995"/>
      <c r="Z415" s="995"/>
      <c r="AA415" s="995"/>
      <c r="AB415" s="995"/>
      <c r="AE415" s="525"/>
    </row>
    <row r="416" spans="1:31" x14ac:dyDescent="0.25">
      <c r="A416" s="1065"/>
      <c r="B416" s="45"/>
      <c r="C416" s="46"/>
      <c r="D416" s="600" t="s">
        <v>439</v>
      </c>
      <c r="E416" s="323"/>
      <c r="F416" s="165"/>
      <c r="G416" s="11"/>
      <c r="H416" s="7"/>
      <c r="I416" s="841"/>
      <c r="J416" s="841"/>
      <c r="K416" s="29"/>
      <c r="L416" s="114"/>
      <c r="M416" s="194"/>
      <c r="N416" s="194"/>
      <c r="O416" s="995"/>
      <c r="P416" s="996"/>
      <c r="Q416" s="996"/>
      <c r="R416" s="996"/>
      <c r="S416" s="996"/>
      <c r="T416" s="995" t="s">
        <v>552</v>
      </c>
      <c r="U416" s="997">
        <v>44088</v>
      </c>
      <c r="V416" s="996">
        <v>18318.89</v>
      </c>
      <c r="W416" s="997"/>
      <c r="X416" s="995"/>
      <c r="Y416" s="995"/>
      <c r="Z416" s="995"/>
      <c r="AA416" s="995"/>
      <c r="AB416" s="995"/>
      <c r="AE416" s="525"/>
    </row>
    <row r="417" spans="1:31" ht="102" customHeight="1" x14ac:dyDescent="0.25">
      <c r="A417" s="1065" t="s">
        <v>589</v>
      </c>
      <c r="B417" s="45" t="s">
        <v>154</v>
      </c>
      <c r="C417" s="46" t="s">
        <v>1264</v>
      </c>
      <c r="D417" s="600" t="s">
        <v>439</v>
      </c>
      <c r="E417" s="323"/>
      <c r="F417" s="165">
        <v>37388</v>
      </c>
      <c r="G417" s="11" t="s">
        <v>155</v>
      </c>
      <c r="H417" s="2" t="s">
        <v>402</v>
      </c>
      <c r="I417" s="674">
        <v>43390</v>
      </c>
      <c r="J417" s="674">
        <v>43423</v>
      </c>
      <c r="K417" s="29" t="s">
        <v>403</v>
      </c>
      <c r="L417" s="114" t="s">
        <v>1320</v>
      </c>
      <c r="M417" s="194" t="s">
        <v>1134</v>
      </c>
      <c r="N417" s="194"/>
      <c r="O417" s="995" t="s">
        <v>404</v>
      </c>
      <c r="P417" s="996"/>
      <c r="Q417" s="996"/>
      <c r="R417" s="996">
        <v>37385.1</v>
      </c>
      <c r="S417" s="996"/>
      <c r="T417" s="995" t="s">
        <v>1231</v>
      </c>
      <c r="U417" s="997">
        <v>43950</v>
      </c>
      <c r="V417" s="996">
        <v>37385.1</v>
      </c>
      <c r="W417" s="997">
        <v>43941</v>
      </c>
      <c r="X417" s="995"/>
      <c r="Y417" s="995"/>
      <c r="Z417" s="997">
        <v>43966</v>
      </c>
      <c r="AA417" s="970" t="s">
        <v>1228</v>
      </c>
      <c r="AB417" s="995" t="s">
        <v>405</v>
      </c>
      <c r="AE417" s="525"/>
    </row>
    <row r="418" spans="1:31" x14ac:dyDescent="0.25">
      <c r="A418" s="1065"/>
      <c r="B418" s="45"/>
      <c r="C418" s="46"/>
      <c r="D418" s="600" t="s">
        <v>439</v>
      </c>
      <c r="E418" s="323"/>
      <c r="F418" s="165"/>
      <c r="G418" s="11"/>
      <c r="H418" s="2"/>
      <c r="I418" s="674"/>
      <c r="J418" s="674"/>
      <c r="K418" s="29"/>
      <c r="L418" s="306"/>
      <c r="M418" s="194"/>
      <c r="N418" s="194"/>
      <c r="O418" s="995"/>
      <c r="P418" s="996"/>
      <c r="Q418" s="996"/>
      <c r="R418" s="996"/>
      <c r="S418" s="996"/>
      <c r="T418" s="995" t="s">
        <v>552</v>
      </c>
      <c r="U418" s="997">
        <v>43991</v>
      </c>
      <c r="V418" s="996">
        <v>265.43</v>
      </c>
      <c r="W418" s="997"/>
      <c r="X418" s="995"/>
      <c r="Y418" s="995"/>
      <c r="Z418" s="997"/>
      <c r="AA418" s="970"/>
      <c r="AB418" s="995"/>
      <c r="AE418" s="525"/>
    </row>
    <row r="419" spans="1:31" ht="131.25" customHeight="1" x14ac:dyDescent="0.25">
      <c r="A419" s="1065" t="s">
        <v>590</v>
      </c>
      <c r="B419" s="45" t="s">
        <v>156</v>
      </c>
      <c r="C419" s="46">
        <v>8</v>
      </c>
      <c r="D419" s="600" t="s">
        <v>439</v>
      </c>
      <c r="E419" s="323"/>
      <c r="F419" s="165">
        <v>477720</v>
      </c>
      <c r="G419" s="11"/>
      <c r="H419" s="23" t="s">
        <v>406</v>
      </c>
      <c r="I419" s="838">
        <v>43444</v>
      </c>
      <c r="J419" s="838">
        <v>43462</v>
      </c>
      <c r="K419" s="1058" t="s">
        <v>407</v>
      </c>
      <c r="L419" s="740" t="s">
        <v>1867</v>
      </c>
      <c r="M419" s="194" t="s">
        <v>408</v>
      </c>
      <c r="N419" s="634"/>
      <c r="O419" s="995" t="s">
        <v>409</v>
      </c>
      <c r="P419" s="996"/>
      <c r="Q419" s="996"/>
      <c r="R419" s="996">
        <v>477722</v>
      </c>
      <c r="S419" s="996"/>
      <c r="T419" s="995" t="s">
        <v>1285</v>
      </c>
      <c r="U419" s="997">
        <v>43965</v>
      </c>
      <c r="V419" s="996">
        <v>477722</v>
      </c>
      <c r="W419" s="997">
        <v>43942</v>
      </c>
      <c r="X419" s="995"/>
      <c r="Y419" s="995"/>
      <c r="Z419" s="997" t="s">
        <v>1444</v>
      </c>
      <c r="AA419" s="1027" t="s">
        <v>1445</v>
      </c>
      <c r="AB419" s="995" t="s">
        <v>410</v>
      </c>
      <c r="AE419" s="525"/>
    </row>
    <row r="420" spans="1:31" x14ac:dyDescent="0.25">
      <c r="A420" s="1065"/>
      <c r="B420" s="45"/>
      <c r="C420" s="46"/>
      <c r="D420" s="600" t="s">
        <v>439</v>
      </c>
      <c r="E420" s="323"/>
      <c r="F420" s="165"/>
      <c r="G420" s="11"/>
      <c r="H420" s="23"/>
      <c r="I420" s="838"/>
      <c r="J420" s="838"/>
      <c r="K420" s="1058"/>
      <c r="L420" s="341"/>
      <c r="M420" s="194"/>
      <c r="N420" s="634"/>
      <c r="O420" s="995"/>
      <c r="P420" s="996"/>
      <c r="Q420" s="996"/>
      <c r="R420" s="996"/>
      <c r="S420" s="996"/>
      <c r="T420" s="995" t="s">
        <v>552</v>
      </c>
      <c r="U420" s="997">
        <v>44008</v>
      </c>
      <c r="V420" s="996">
        <v>3391.83</v>
      </c>
      <c r="W420" s="997"/>
      <c r="X420" s="995"/>
      <c r="Y420" s="995"/>
      <c r="Z420" s="997"/>
      <c r="AA420" s="1027"/>
      <c r="AB420" s="995"/>
      <c r="AE420" s="525"/>
    </row>
    <row r="421" spans="1:31" ht="131.25" customHeight="1" x14ac:dyDescent="0.25">
      <c r="A421" s="1065" t="s">
        <v>591</v>
      </c>
      <c r="B421" s="45" t="s">
        <v>157</v>
      </c>
      <c r="C421" s="46">
        <v>3</v>
      </c>
      <c r="D421" s="600" t="s">
        <v>439</v>
      </c>
      <c r="E421" s="323"/>
      <c r="F421" s="165">
        <v>363144</v>
      </c>
      <c r="G421" s="11" t="s">
        <v>160</v>
      </c>
      <c r="H421" s="23" t="s">
        <v>406</v>
      </c>
      <c r="I421" s="840">
        <v>43444</v>
      </c>
      <c r="J421" s="840">
        <v>43462</v>
      </c>
      <c r="K421" s="1295" t="s">
        <v>411</v>
      </c>
      <c r="L421" s="114" t="s">
        <v>2833</v>
      </c>
      <c r="M421" s="292" t="s">
        <v>944</v>
      </c>
      <c r="N421" s="194"/>
      <c r="O421" s="995" t="s">
        <v>412</v>
      </c>
      <c r="P421" s="996"/>
      <c r="Q421" s="996"/>
      <c r="R421" s="996">
        <v>362994</v>
      </c>
      <c r="S421" s="996"/>
      <c r="T421" s="995" t="s">
        <v>1903</v>
      </c>
      <c r="U421" s="997">
        <v>44105</v>
      </c>
      <c r="V421" s="996">
        <v>362994</v>
      </c>
      <c r="W421" s="997">
        <v>44064</v>
      </c>
      <c r="X421" s="995"/>
      <c r="Y421" s="995"/>
      <c r="Z421" s="997">
        <v>44070</v>
      </c>
      <c r="AA421" s="970" t="s">
        <v>2140</v>
      </c>
      <c r="AB421" s="967" t="s">
        <v>413</v>
      </c>
      <c r="AE421" s="525"/>
    </row>
    <row r="422" spans="1:31" ht="63" x14ac:dyDescent="0.25">
      <c r="A422" s="1065" t="s">
        <v>592</v>
      </c>
      <c r="B422" s="45" t="s">
        <v>157</v>
      </c>
      <c r="C422" s="46">
        <v>4</v>
      </c>
      <c r="D422" s="600" t="s">
        <v>439</v>
      </c>
      <c r="E422" s="323"/>
      <c r="F422" s="165">
        <v>424116</v>
      </c>
      <c r="G422" s="11" t="s">
        <v>159</v>
      </c>
      <c r="H422" s="23" t="s">
        <v>349</v>
      </c>
      <c r="I422" s="803">
        <v>43462</v>
      </c>
      <c r="J422" s="803">
        <v>43479</v>
      </c>
      <c r="K422" s="74" t="s">
        <v>414</v>
      </c>
      <c r="L422" s="945" t="s">
        <v>2834</v>
      </c>
      <c r="M422" s="292" t="s">
        <v>415</v>
      </c>
      <c r="N422" s="292" t="s">
        <v>416</v>
      </c>
      <c r="O422" s="967" t="s">
        <v>417</v>
      </c>
      <c r="P422" s="968"/>
      <c r="Q422" s="968"/>
      <c r="R422" s="968">
        <v>424116</v>
      </c>
      <c r="S422" s="968"/>
      <c r="T422" s="967" t="s">
        <v>764</v>
      </c>
      <c r="U422" s="967"/>
      <c r="V422" s="968"/>
      <c r="W422" s="969">
        <v>43790</v>
      </c>
      <c r="X422" s="967"/>
      <c r="Y422" s="967"/>
      <c r="Z422" s="967" t="s">
        <v>1192</v>
      </c>
      <c r="AA422" s="970" t="s">
        <v>1193</v>
      </c>
      <c r="AB422" s="553" t="s">
        <v>357</v>
      </c>
      <c r="AE422" s="525"/>
    </row>
    <row r="423" spans="1:31" x14ac:dyDescent="0.25">
      <c r="A423" s="1065"/>
      <c r="B423" s="45"/>
      <c r="C423" s="46"/>
      <c r="D423" s="600" t="s">
        <v>439</v>
      </c>
      <c r="E423" s="323"/>
      <c r="F423" s="165"/>
      <c r="G423" s="11"/>
      <c r="H423" s="23"/>
      <c r="I423" s="803"/>
      <c r="J423" s="803"/>
      <c r="K423" s="63"/>
      <c r="L423" s="287"/>
      <c r="M423" s="292"/>
      <c r="N423" s="292"/>
      <c r="O423" s="967"/>
      <c r="P423" s="968"/>
      <c r="Q423" s="968"/>
      <c r="R423" s="968"/>
      <c r="S423" s="968"/>
      <c r="T423" s="967" t="s">
        <v>763</v>
      </c>
      <c r="U423" s="969">
        <v>43915</v>
      </c>
      <c r="V423" s="968">
        <v>424116</v>
      </c>
      <c r="W423" s="969"/>
      <c r="X423" s="967"/>
      <c r="Y423" s="967"/>
      <c r="Z423" s="967"/>
      <c r="AA423" s="967"/>
      <c r="AB423" s="553"/>
      <c r="AE423" s="525"/>
    </row>
    <row r="424" spans="1:31" x14ac:dyDescent="0.25">
      <c r="A424" s="1065"/>
      <c r="B424" s="45"/>
      <c r="C424" s="46"/>
      <c r="D424" s="600" t="s">
        <v>439</v>
      </c>
      <c r="E424" s="323"/>
      <c r="F424" s="165"/>
      <c r="G424" s="11"/>
      <c r="H424" s="23"/>
      <c r="I424" s="803"/>
      <c r="J424" s="803"/>
      <c r="K424" s="63"/>
      <c r="L424" s="287"/>
      <c r="M424" s="292"/>
      <c r="N424" s="292"/>
      <c r="O424" s="967"/>
      <c r="P424" s="968"/>
      <c r="Q424" s="968"/>
      <c r="R424" s="968"/>
      <c r="S424" s="968"/>
      <c r="T424" s="967" t="s">
        <v>552</v>
      </c>
      <c r="U424" s="969">
        <v>43963</v>
      </c>
      <c r="V424" s="968">
        <v>3817.04</v>
      </c>
      <c r="W424" s="969"/>
      <c r="X424" s="967"/>
      <c r="Y424" s="967"/>
      <c r="Z424" s="967"/>
      <c r="AA424" s="967"/>
      <c r="AB424" s="553"/>
      <c r="AE424" s="525"/>
    </row>
    <row r="425" spans="1:31" ht="37.5" x14ac:dyDescent="0.25">
      <c r="A425" s="1065" t="s">
        <v>999</v>
      </c>
      <c r="B425" s="45" t="s">
        <v>1000</v>
      </c>
      <c r="C425" s="46">
        <v>1</v>
      </c>
      <c r="D425" s="600" t="s">
        <v>439</v>
      </c>
      <c r="E425" s="323"/>
      <c r="F425" s="165">
        <v>34911</v>
      </c>
      <c r="G425" s="11"/>
      <c r="H425" s="23"/>
      <c r="I425" s="803"/>
      <c r="J425" s="803"/>
      <c r="K425" s="63" t="s">
        <v>1005</v>
      </c>
      <c r="L425" s="342" t="s">
        <v>998</v>
      </c>
      <c r="M425" s="7" t="s">
        <v>995</v>
      </c>
      <c r="N425" s="7"/>
      <c r="O425" s="553" t="s">
        <v>996</v>
      </c>
      <c r="P425" s="555"/>
      <c r="Q425" s="555"/>
      <c r="R425" s="555"/>
      <c r="S425" s="555"/>
      <c r="T425" s="553"/>
      <c r="U425" s="966"/>
      <c r="V425" s="555"/>
      <c r="W425" s="966"/>
      <c r="X425" s="553"/>
      <c r="Y425" s="553"/>
      <c r="Z425" s="553"/>
      <c r="AA425" s="1028" t="s">
        <v>997</v>
      </c>
      <c r="AB425" s="553" t="s">
        <v>386</v>
      </c>
      <c r="AE425" s="525"/>
    </row>
    <row r="426" spans="1:31" ht="121.5" customHeight="1" x14ac:dyDescent="0.25">
      <c r="A426" s="1065" t="s">
        <v>1001</v>
      </c>
      <c r="B426" s="45" t="s">
        <v>1002</v>
      </c>
      <c r="C426" s="46">
        <v>1</v>
      </c>
      <c r="D426" s="600" t="s">
        <v>439</v>
      </c>
      <c r="E426" s="323"/>
      <c r="F426" s="165">
        <v>70900</v>
      </c>
      <c r="G426" s="11"/>
      <c r="H426" s="23"/>
      <c r="I426" s="803"/>
      <c r="J426" s="803"/>
      <c r="K426" s="63" t="s">
        <v>1003</v>
      </c>
      <c r="L426" s="342" t="s">
        <v>1135</v>
      </c>
      <c r="M426" s="1" t="s">
        <v>1136</v>
      </c>
      <c r="N426" s="1" t="s">
        <v>430</v>
      </c>
      <c r="O426" s="506" t="s">
        <v>1004</v>
      </c>
      <c r="P426" s="506"/>
      <c r="Q426" s="506">
        <v>30858.81</v>
      </c>
      <c r="R426" s="506"/>
      <c r="S426" s="506"/>
      <c r="T426" s="506" t="s">
        <v>2145</v>
      </c>
      <c r="U426" s="1006">
        <v>44145</v>
      </c>
      <c r="V426" s="506">
        <v>95609.85</v>
      </c>
      <c r="W426" s="506"/>
      <c r="X426" s="506"/>
      <c r="Y426" s="506"/>
      <c r="Z426" s="506"/>
      <c r="AA426" s="506" t="s">
        <v>3167</v>
      </c>
      <c r="AB426" s="957" t="s">
        <v>342</v>
      </c>
      <c r="AE426" s="525"/>
    </row>
    <row r="427" spans="1:31" x14ac:dyDescent="0.25">
      <c r="A427" s="1065"/>
      <c r="B427" s="45"/>
      <c r="C427" s="46"/>
      <c r="D427" s="600" t="s">
        <v>439</v>
      </c>
      <c r="E427" s="323"/>
      <c r="F427" s="165"/>
      <c r="G427" s="11"/>
      <c r="H427" s="23"/>
      <c r="I427" s="803"/>
      <c r="J427" s="803"/>
      <c r="K427" s="63"/>
      <c r="L427" s="342"/>
      <c r="M427" s="1"/>
      <c r="N427" s="1"/>
      <c r="O427" s="506"/>
      <c r="P427" s="506"/>
      <c r="Q427" s="506"/>
      <c r="R427" s="506"/>
      <c r="S427" s="506"/>
      <c r="T427" s="506" t="s">
        <v>636</v>
      </c>
      <c r="U427" s="1006">
        <v>44153</v>
      </c>
      <c r="V427" s="506">
        <v>-2079.88</v>
      </c>
      <c r="W427" s="506"/>
      <c r="X427" s="506"/>
      <c r="Y427" s="506"/>
      <c r="Z427" s="506"/>
      <c r="AA427" s="506"/>
      <c r="AB427" s="957"/>
      <c r="AE427" s="525"/>
    </row>
    <row r="428" spans="1:31" ht="75" x14ac:dyDescent="0.25">
      <c r="A428" s="1279"/>
      <c r="B428" s="45"/>
      <c r="C428" s="46"/>
      <c r="D428" s="600" t="s">
        <v>439</v>
      </c>
      <c r="E428" s="323"/>
      <c r="F428" s="165"/>
      <c r="G428" s="11"/>
      <c r="H428" s="23"/>
      <c r="I428" s="803"/>
      <c r="J428" s="803"/>
      <c r="K428" s="63"/>
      <c r="L428" s="342"/>
      <c r="M428" s="1"/>
      <c r="N428" s="1"/>
      <c r="O428" s="506"/>
      <c r="P428" s="506"/>
      <c r="Q428" s="506"/>
      <c r="R428" s="506"/>
      <c r="S428" s="506"/>
      <c r="T428" s="506" t="s">
        <v>3076</v>
      </c>
      <c r="U428" s="1006">
        <v>44288</v>
      </c>
      <c r="V428" s="506">
        <v>9362.18</v>
      </c>
      <c r="W428" s="506"/>
      <c r="X428" s="506"/>
      <c r="Y428" s="506"/>
      <c r="Z428" s="506"/>
      <c r="AA428" s="506"/>
      <c r="AB428" s="957"/>
      <c r="AE428" s="525"/>
    </row>
    <row r="429" spans="1:31" ht="157.5" x14ac:dyDescent="0.25">
      <c r="A429" s="1065" t="s">
        <v>1006</v>
      </c>
      <c r="B429" s="45" t="s">
        <v>1007</v>
      </c>
      <c r="C429" s="46">
        <v>1</v>
      </c>
      <c r="D429" s="600" t="s">
        <v>439</v>
      </c>
      <c r="E429" s="323"/>
      <c r="F429" s="165">
        <v>121048</v>
      </c>
      <c r="G429" s="11"/>
      <c r="H429" s="23"/>
      <c r="I429" s="803"/>
      <c r="J429" s="803"/>
      <c r="K429" s="63" t="s">
        <v>1008</v>
      </c>
      <c r="L429" s="342" t="s">
        <v>2835</v>
      </c>
      <c r="M429" s="1206" t="s">
        <v>1256</v>
      </c>
      <c r="N429" s="292"/>
      <c r="O429" s="967" t="s">
        <v>1009</v>
      </c>
      <c r="P429" s="967"/>
      <c r="Q429" s="967"/>
      <c r="R429" s="968">
        <v>120998</v>
      </c>
      <c r="S429" s="967"/>
      <c r="T429" s="967" t="s">
        <v>1904</v>
      </c>
      <c r="U429" s="969">
        <v>44105</v>
      </c>
      <c r="V429" s="968">
        <v>120998</v>
      </c>
      <c r="W429" s="969">
        <v>44064</v>
      </c>
      <c r="X429" s="967"/>
      <c r="Y429" s="967"/>
      <c r="Z429" s="969" t="s">
        <v>1914</v>
      </c>
      <c r="AA429" s="970" t="s">
        <v>2734</v>
      </c>
      <c r="AB429" s="967" t="s">
        <v>413</v>
      </c>
      <c r="AE429" s="525"/>
    </row>
    <row r="430" spans="1:31" ht="98.25" customHeight="1" x14ac:dyDescent="0.25">
      <c r="A430" s="1065" t="s">
        <v>1010</v>
      </c>
      <c r="B430" s="45" t="s">
        <v>1007</v>
      </c>
      <c r="C430" s="46">
        <v>1</v>
      </c>
      <c r="D430" s="600" t="s">
        <v>439</v>
      </c>
      <c r="E430" s="323"/>
      <c r="F430" s="165">
        <v>87002.28</v>
      </c>
      <c r="G430" s="11"/>
      <c r="H430" s="7"/>
      <c r="I430" s="307"/>
      <c r="J430" s="307"/>
      <c r="K430" s="63" t="s">
        <v>1011</v>
      </c>
      <c r="L430" s="342" t="s">
        <v>1138</v>
      </c>
      <c r="M430" s="734" t="s">
        <v>1012</v>
      </c>
      <c r="N430" s="194"/>
      <c r="O430" s="995" t="s">
        <v>1013</v>
      </c>
      <c r="P430" s="996"/>
      <c r="Q430" s="995"/>
      <c r="R430" s="996">
        <v>80471.539999999994</v>
      </c>
      <c r="S430" s="995"/>
      <c r="T430" s="995" t="s">
        <v>2518</v>
      </c>
      <c r="U430" s="997">
        <v>44202</v>
      </c>
      <c r="V430" s="996">
        <v>80471.539999999994</v>
      </c>
      <c r="W430" s="997">
        <v>44183</v>
      </c>
      <c r="X430" s="995"/>
      <c r="Y430" s="995"/>
      <c r="Z430" s="1290">
        <v>44259</v>
      </c>
      <c r="AA430" s="995" t="s">
        <v>3139</v>
      </c>
      <c r="AB430" s="995" t="s">
        <v>1820</v>
      </c>
      <c r="AE430" s="525"/>
    </row>
    <row r="431" spans="1:31" x14ac:dyDescent="0.25">
      <c r="A431" s="1278"/>
      <c r="B431" s="45"/>
      <c r="C431" s="46"/>
      <c r="D431" s="600"/>
      <c r="E431" s="323"/>
      <c r="F431" s="165"/>
      <c r="G431" s="11"/>
      <c r="H431" s="7"/>
      <c r="I431" s="307"/>
      <c r="J431" s="307"/>
      <c r="K431" s="63"/>
      <c r="L431" s="342"/>
      <c r="M431" s="734"/>
      <c r="N431" s="194"/>
      <c r="O431" s="995"/>
      <c r="P431" s="996"/>
      <c r="Q431" s="995"/>
      <c r="R431" s="996"/>
      <c r="S431" s="995"/>
      <c r="T431" s="995" t="s">
        <v>552</v>
      </c>
      <c r="U431" s="997">
        <v>44280</v>
      </c>
      <c r="V431" s="996">
        <v>571.35</v>
      </c>
      <c r="W431" s="997"/>
      <c r="X431" s="995"/>
      <c r="Y431" s="995"/>
      <c r="Z431" s="995"/>
      <c r="AA431" s="995"/>
      <c r="AB431" s="995"/>
      <c r="AE431" s="525"/>
    </row>
    <row r="432" spans="1:31" ht="165.75" customHeight="1" x14ac:dyDescent="0.25">
      <c r="A432" s="1065" t="s">
        <v>593</v>
      </c>
      <c r="B432" s="45" t="s">
        <v>134</v>
      </c>
      <c r="C432" s="46">
        <v>1645</v>
      </c>
      <c r="D432" s="600" t="s">
        <v>439</v>
      </c>
      <c r="E432" s="323"/>
      <c r="F432" s="165">
        <v>1513616</v>
      </c>
      <c r="G432" s="11" t="s">
        <v>158</v>
      </c>
      <c r="H432" s="7"/>
      <c r="I432" s="7"/>
      <c r="J432" s="7"/>
      <c r="K432" s="29" t="s">
        <v>1139</v>
      </c>
      <c r="L432" s="306" t="s">
        <v>1448</v>
      </c>
      <c r="M432" s="194" t="s">
        <v>1140</v>
      </c>
      <c r="N432" s="194"/>
      <c r="O432" s="995" t="s">
        <v>495</v>
      </c>
      <c r="P432" s="995"/>
      <c r="Q432" s="995"/>
      <c r="R432" s="996">
        <v>1513616.5</v>
      </c>
      <c r="S432" s="995"/>
      <c r="T432" s="995" t="s">
        <v>891</v>
      </c>
      <c r="U432" s="997">
        <v>43901</v>
      </c>
      <c r="V432" s="996">
        <v>184700</v>
      </c>
      <c r="W432" s="995" t="s">
        <v>890</v>
      </c>
      <c r="X432" s="995"/>
      <c r="Y432" s="995"/>
      <c r="Z432" s="997" t="s">
        <v>2349</v>
      </c>
      <c r="AA432" s="970" t="s">
        <v>1319</v>
      </c>
      <c r="AB432" s="995" t="s">
        <v>396</v>
      </c>
      <c r="AE432" s="525"/>
    </row>
    <row r="433" spans="1:31" ht="37.5" x14ac:dyDescent="0.25">
      <c r="A433" s="1065"/>
      <c r="B433" s="45"/>
      <c r="C433" s="46"/>
      <c r="D433" s="600" t="s">
        <v>439</v>
      </c>
      <c r="E433" s="323"/>
      <c r="F433" s="165"/>
      <c r="G433" s="11"/>
      <c r="H433" s="7"/>
      <c r="I433" s="235"/>
      <c r="J433" s="235"/>
      <c r="K433" s="29"/>
      <c r="L433" s="306"/>
      <c r="M433" s="194"/>
      <c r="N433" s="194"/>
      <c r="O433" s="995"/>
      <c r="P433" s="995"/>
      <c r="Q433" s="995"/>
      <c r="R433" s="996"/>
      <c r="S433" s="995"/>
      <c r="T433" s="995" t="s">
        <v>932</v>
      </c>
      <c r="U433" s="997">
        <v>43921</v>
      </c>
      <c r="V433" s="996">
        <v>177368.64</v>
      </c>
      <c r="W433" s="995" t="s">
        <v>931</v>
      </c>
      <c r="X433" s="995"/>
      <c r="Y433" s="995"/>
      <c r="Z433" s="995"/>
      <c r="AA433" s="995"/>
      <c r="AB433" s="995"/>
      <c r="AE433" s="525"/>
    </row>
    <row r="434" spans="1:31" x14ac:dyDescent="0.25">
      <c r="A434" s="1065"/>
      <c r="B434" s="45"/>
      <c r="C434" s="46"/>
      <c r="D434" s="600" t="s">
        <v>439</v>
      </c>
      <c r="E434" s="323"/>
      <c r="F434" s="165"/>
      <c r="G434" s="11"/>
      <c r="H434" s="23"/>
      <c r="I434" s="1067"/>
      <c r="J434" s="1067"/>
      <c r="K434" s="29"/>
      <c r="L434" s="306"/>
      <c r="M434" s="194"/>
      <c r="N434" s="194"/>
      <c r="O434" s="995"/>
      <c r="P434" s="995"/>
      <c r="Q434" s="995"/>
      <c r="R434" s="996"/>
      <c r="S434" s="995"/>
      <c r="T434" s="995" t="s">
        <v>635</v>
      </c>
      <c r="U434" s="997">
        <v>43927</v>
      </c>
      <c r="V434" s="996">
        <v>7331.36</v>
      </c>
      <c r="W434" s="995"/>
      <c r="X434" s="995"/>
      <c r="Y434" s="995"/>
      <c r="Z434" s="995"/>
      <c r="AA434" s="995"/>
      <c r="AB434" s="995"/>
      <c r="AE434" s="525"/>
    </row>
    <row r="435" spans="1:31" ht="37.5" x14ac:dyDescent="0.25">
      <c r="A435" s="1065"/>
      <c r="B435" s="45"/>
      <c r="C435" s="46"/>
      <c r="D435" s="600" t="s">
        <v>439</v>
      </c>
      <c r="E435" s="323"/>
      <c r="F435" s="165"/>
      <c r="G435" s="11"/>
      <c r="H435" s="23"/>
      <c r="I435" s="1067"/>
      <c r="J435" s="1067"/>
      <c r="K435" s="29"/>
      <c r="L435" s="306"/>
      <c r="M435" s="194"/>
      <c r="N435" s="194"/>
      <c r="O435" s="995"/>
      <c r="P435" s="995"/>
      <c r="Q435" s="995"/>
      <c r="R435" s="996"/>
      <c r="S435" s="995"/>
      <c r="T435" s="995" t="s">
        <v>1283</v>
      </c>
      <c r="U435" s="997">
        <v>43966</v>
      </c>
      <c r="V435" s="996">
        <v>277050</v>
      </c>
      <c r="W435" s="995" t="s">
        <v>1265</v>
      </c>
      <c r="X435" s="995"/>
      <c r="Y435" s="995"/>
      <c r="Z435" s="995"/>
      <c r="AA435" s="995"/>
      <c r="AB435" s="995"/>
      <c r="AE435" s="525"/>
    </row>
    <row r="436" spans="1:31" x14ac:dyDescent="0.25">
      <c r="A436" s="1065"/>
      <c r="B436" s="45"/>
      <c r="C436" s="46"/>
      <c r="D436" s="600" t="s">
        <v>439</v>
      </c>
      <c r="E436" s="323"/>
      <c r="F436" s="165"/>
      <c r="G436" s="11"/>
      <c r="H436" s="23"/>
      <c r="I436" s="1067"/>
      <c r="J436" s="1067"/>
      <c r="K436" s="29"/>
      <c r="L436" s="306"/>
      <c r="M436" s="194"/>
      <c r="N436" s="194"/>
      <c r="O436" s="995"/>
      <c r="P436" s="995"/>
      <c r="Q436" s="995"/>
      <c r="R436" s="996"/>
      <c r="S436" s="995"/>
      <c r="T436" s="995" t="s">
        <v>552</v>
      </c>
      <c r="U436" s="997">
        <v>43969</v>
      </c>
      <c r="V436" s="996">
        <v>1311.37</v>
      </c>
      <c r="W436" s="995"/>
      <c r="X436" s="995"/>
      <c r="Y436" s="995"/>
      <c r="Z436" s="995"/>
      <c r="AA436" s="995"/>
      <c r="AB436" s="995"/>
      <c r="AE436" s="525"/>
    </row>
    <row r="437" spans="1:31" ht="37.5" x14ac:dyDescent="0.25">
      <c r="A437" s="1065"/>
      <c r="B437" s="45"/>
      <c r="C437" s="46"/>
      <c r="D437" s="600" t="s">
        <v>439</v>
      </c>
      <c r="E437" s="323"/>
      <c r="F437" s="165"/>
      <c r="G437" s="11"/>
      <c r="H437" s="23"/>
      <c r="I437" s="1067"/>
      <c r="J437" s="1067"/>
      <c r="K437" s="29"/>
      <c r="L437" s="306"/>
      <c r="M437" s="194"/>
      <c r="N437" s="194"/>
      <c r="O437" s="995"/>
      <c r="P437" s="995"/>
      <c r="Q437" s="995"/>
      <c r="R437" s="996"/>
      <c r="S437" s="995"/>
      <c r="T437" s="995" t="s">
        <v>1454</v>
      </c>
      <c r="U437" s="997">
        <v>44004</v>
      </c>
      <c r="V437" s="996">
        <v>369400</v>
      </c>
      <c r="W437" s="995" t="s">
        <v>1455</v>
      </c>
      <c r="X437" s="995"/>
      <c r="Y437" s="995"/>
      <c r="Z437" s="995"/>
      <c r="AA437" s="995"/>
      <c r="AB437" s="995"/>
      <c r="AE437" s="525"/>
    </row>
    <row r="438" spans="1:31" ht="56.25" x14ac:dyDescent="0.25">
      <c r="A438" s="1065"/>
      <c r="B438" s="45"/>
      <c r="C438" s="46"/>
      <c r="D438" s="600" t="s">
        <v>439</v>
      </c>
      <c r="E438" s="323"/>
      <c r="F438" s="165"/>
      <c r="G438" s="11"/>
      <c r="H438" s="23"/>
      <c r="I438" s="1067"/>
      <c r="J438" s="1067"/>
      <c r="K438" s="29"/>
      <c r="L438" s="306"/>
      <c r="M438" s="194"/>
      <c r="N438" s="194"/>
      <c r="O438" s="995"/>
      <c r="P438" s="995"/>
      <c r="Q438" s="995"/>
      <c r="R438" s="996"/>
      <c r="S438" s="995"/>
      <c r="T438" s="995" t="s">
        <v>1714</v>
      </c>
      <c r="U438" s="997">
        <v>44092</v>
      </c>
      <c r="V438" s="996">
        <v>184700</v>
      </c>
      <c r="W438" s="995" t="s">
        <v>1817</v>
      </c>
      <c r="X438" s="995"/>
      <c r="Y438" s="995"/>
      <c r="Z438" s="995"/>
      <c r="AA438" s="995"/>
      <c r="AB438" s="995"/>
      <c r="AE438" s="525"/>
    </row>
    <row r="439" spans="1:31" x14ac:dyDescent="0.25">
      <c r="A439" s="1065"/>
      <c r="B439" s="45"/>
      <c r="C439" s="46"/>
      <c r="D439" s="600" t="s">
        <v>439</v>
      </c>
      <c r="E439" s="323"/>
      <c r="F439" s="165"/>
      <c r="G439" s="11"/>
      <c r="H439" s="23"/>
      <c r="I439" s="1067"/>
      <c r="J439" s="1067"/>
      <c r="K439" s="29"/>
      <c r="L439" s="306"/>
      <c r="M439" s="194"/>
      <c r="N439" s="194"/>
      <c r="O439" s="995"/>
      <c r="P439" s="995"/>
      <c r="Q439" s="995"/>
      <c r="R439" s="996"/>
      <c r="S439" s="995"/>
      <c r="T439" s="995" t="s">
        <v>552</v>
      </c>
      <c r="U439" s="997">
        <v>44046</v>
      </c>
      <c r="V439" s="996">
        <v>1311.37</v>
      </c>
      <c r="W439" s="995"/>
      <c r="X439" s="995"/>
      <c r="Y439" s="995"/>
      <c r="Z439" s="995"/>
      <c r="AA439" s="995"/>
      <c r="AB439" s="995"/>
      <c r="AE439" s="525"/>
    </row>
    <row r="440" spans="1:31" x14ac:dyDescent="0.25">
      <c r="A440" s="1065"/>
      <c r="B440" s="45"/>
      <c r="C440" s="46"/>
      <c r="D440" s="600" t="s">
        <v>439</v>
      </c>
      <c r="E440" s="323"/>
      <c r="F440" s="165"/>
      <c r="G440" s="11"/>
      <c r="H440" s="23"/>
      <c r="I440" s="1067"/>
      <c r="J440" s="1067"/>
      <c r="K440" s="29"/>
      <c r="L440" s="306"/>
      <c r="M440" s="194"/>
      <c r="N440" s="194"/>
      <c r="O440" s="995"/>
      <c r="P440" s="995"/>
      <c r="Q440" s="995"/>
      <c r="R440" s="996"/>
      <c r="S440" s="995"/>
      <c r="T440" s="995" t="s">
        <v>552</v>
      </c>
      <c r="U440" s="997">
        <v>44088</v>
      </c>
      <c r="V440" s="996">
        <v>2622.74</v>
      </c>
      <c r="W440" s="995"/>
      <c r="X440" s="995"/>
      <c r="Y440" s="995"/>
      <c r="Z440" s="995"/>
      <c r="AA440" s="995"/>
      <c r="AB440" s="995"/>
      <c r="AE440" s="525"/>
    </row>
    <row r="441" spans="1:31" ht="56.25" x14ac:dyDescent="0.25">
      <c r="A441" s="1065"/>
      <c r="B441" s="45"/>
      <c r="C441" s="46"/>
      <c r="D441" s="600" t="s">
        <v>439</v>
      </c>
      <c r="E441" s="323"/>
      <c r="F441" s="165"/>
      <c r="G441" s="11"/>
      <c r="H441" s="23"/>
      <c r="I441" s="1067"/>
      <c r="J441" s="1067"/>
      <c r="K441" s="29"/>
      <c r="L441" s="306"/>
      <c r="M441" s="194"/>
      <c r="N441" s="194"/>
      <c r="O441" s="995"/>
      <c r="P441" s="995"/>
      <c r="Q441" s="995"/>
      <c r="R441" s="996"/>
      <c r="S441" s="995"/>
      <c r="T441" s="995" t="s">
        <v>2041</v>
      </c>
      <c r="U441" s="997">
        <v>44120</v>
      </c>
      <c r="V441" s="996">
        <v>184700</v>
      </c>
      <c r="W441" s="995" t="s">
        <v>2141</v>
      </c>
      <c r="X441" s="995"/>
      <c r="Y441" s="995"/>
      <c r="Z441" s="995"/>
      <c r="AA441" s="995"/>
      <c r="AB441" s="995"/>
      <c r="AE441" s="525"/>
    </row>
    <row r="442" spans="1:31" x14ac:dyDescent="0.25">
      <c r="A442" s="1065"/>
      <c r="B442" s="45"/>
      <c r="C442" s="46"/>
      <c r="D442" s="600" t="s">
        <v>439</v>
      </c>
      <c r="E442" s="323"/>
      <c r="F442" s="165"/>
      <c r="G442" s="11"/>
      <c r="H442" s="23"/>
      <c r="I442" s="1067"/>
      <c r="J442" s="1067"/>
      <c r="K442" s="29"/>
      <c r="L442" s="306"/>
      <c r="M442" s="194"/>
      <c r="N442" s="194"/>
      <c r="O442" s="995"/>
      <c r="P442" s="995"/>
      <c r="Q442" s="995"/>
      <c r="R442" s="996"/>
      <c r="S442" s="995"/>
      <c r="T442" s="995" t="s">
        <v>552</v>
      </c>
      <c r="U442" s="997">
        <v>44147</v>
      </c>
      <c r="V442" s="996">
        <v>1311.37</v>
      </c>
      <c r="W442" s="995"/>
      <c r="X442" s="995"/>
      <c r="Y442" s="995"/>
      <c r="Z442" s="995"/>
      <c r="AA442" s="995"/>
      <c r="AB442" s="995"/>
      <c r="AE442" s="525"/>
    </row>
    <row r="443" spans="1:31" x14ac:dyDescent="0.25">
      <c r="A443" s="1065"/>
      <c r="B443" s="45"/>
      <c r="C443" s="46"/>
      <c r="D443" s="600" t="s">
        <v>439</v>
      </c>
      <c r="E443" s="323"/>
      <c r="F443" s="165"/>
      <c r="G443" s="11"/>
      <c r="H443" s="23"/>
      <c r="I443" s="1067"/>
      <c r="J443" s="1067"/>
      <c r="K443" s="29"/>
      <c r="L443" s="306"/>
      <c r="M443" s="194"/>
      <c r="N443" s="194"/>
      <c r="O443" s="995"/>
      <c r="P443" s="995"/>
      <c r="Q443" s="995"/>
      <c r="R443" s="996"/>
      <c r="S443" s="995"/>
      <c r="T443" s="995" t="s">
        <v>552</v>
      </c>
      <c r="U443" s="997">
        <v>44153</v>
      </c>
      <c r="V443" s="996">
        <v>1311.37</v>
      </c>
      <c r="W443" s="995"/>
      <c r="X443" s="995"/>
      <c r="Y443" s="995"/>
      <c r="Z443" s="995"/>
      <c r="AA443" s="995"/>
      <c r="AB443" s="995"/>
      <c r="AE443" s="525"/>
    </row>
    <row r="444" spans="1:31" ht="37.5" x14ac:dyDescent="0.25">
      <c r="A444" s="1065"/>
      <c r="B444" s="45"/>
      <c r="C444" s="46"/>
      <c r="D444" s="600" t="s">
        <v>439</v>
      </c>
      <c r="E444" s="323"/>
      <c r="F444" s="165"/>
      <c r="G444" s="11"/>
      <c r="H444" s="23"/>
      <c r="I444" s="1067"/>
      <c r="J444" s="1067"/>
      <c r="K444" s="29"/>
      <c r="L444" s="306"/>
      <c r="M444" s="194"/>
      <c r="N444" s="194"/>
      <c r="O444" s="995"/>
      <c r="P444" s="995"/>
      <c r="Q444" s="995"/>
      <c r="R444" s="996"/>
      <c r="S444" s="995"/>
      <c r="T444" s="995" t="s">
        <v>2324</v>
      </c>
      <c r="U444" s="997">
        <v>44166</v>
      </c>
      <c r="V444" s="996">
        <v>128366.5</v>
      </c>
      <c r="W444" s="995" t="s">
        <v>2321</v>
      </c>
      <c r="X444" s="995"/>
      <c r="Y444" s="995"/>
      <c r="Z444" s="995"/>
      <c r="AA444" s="995"/>
      <c r="AB444" s="995"/>
      <c r="AE444" s="525"/>
    </row>
    <row r="445" spans="1:31" x14ac:dyDescent="0.25">
      <c r="A445" s="1065"/>
      <c r="B445" s="45"/>
      <c r="C445" s="46"/>
      <c r="D445" s="600" t="s">
        <v>439</v>
      </c>
      <c r="E445" s="323"/>
      <c r="F445" s="165"/>
      <c r="G445" s="11"/>
      <c r="H445" s="23"/>
      <c r="I445" s="1067"/>
      <c r="J445" s="1067"/>
      <c r="K445" s="29"/>
      <c r="L445" s="306"/>
      <c r="M445" s="194"/>
      <c r="N445" s="194"/>
      <c r="O445" s="995"/>
      <c r="P445" s="995"/>
      <c r="Q445" s="995"/>
      <c r="R445" s="996"/>
      <c r="S445" s="995"/>
      <c r="T445" s="995"/>
      <c r="U445" s="997"/>
      <c r="V445" s="996"/>
      <c r="W445" s="995"/>
      <c r="X445" s="995"/>
      <c r="Y445" s="995"/>
      <c r="Z445" s="995"/>
      <c r="AA445" s="995"/>
      <c r="AB445" s="995"/>
      <c r="AE445" s="525"/>
    </row>
    <row r="446" spans="1:31" ht="255.75" customHeight="1" x14ac:dyDescent="0.25">
      <c r="A446" s="1064" t="s">
        <v>594</v>
      </c>
      <c r="B446" s="45" t="s">
        <v>161</v>
      </c>
      <c r="C446" s="46">
        <v>4</v>
      </c>
      <c r="D446" s="600" t="s">
        <v>439</v>
      </c>
      <c r="E446" s="323"/>
      <c r="F446" s="165">
        <v>4400000</v>
      </c>
      <c r="G446" s="11"/>
      <c r="H446" s="2" t="s">
        <v>418</v>
      </c>
      <c r="I446" s="329">
        <v>43658</v>
      </c>
      <c r="J446" s="329">
        <v>43678</v>
      </c>
      <c r="K446" s="1058" t="s">
        <v>1141</v>
      </c>
      <c r="L446" s="236" t="s">
        <v>2836</v>
      </c>
      <c r="M446" s="194" t="s">
        <v>496</v>
      </c>
      <c r="N446" s="292"/>
      <c r="O446" s="967" t="s">
        <v>511</v>
      </c>
      <c r="P446" s="968"/>
      <c r="Q446" s="968"/>
      <c r="R446" s="968">
        <v>1805669.6</v>
      </c>
      <c r="S446" s="968"/>
      <c r="T446" s="967" t="s">
        <v>512</v>
      </c>
      <c r="U446" s="969">
        <v>43917</v>
      </c>
      <c r="V446" s="968">
        <v>4343538.22</v>
      </c>
      <c r="W446" s="967"/>
      <c r="X446" s="967"/>
      <c r="Y446" s="967"/>
      <c r="Z446" s="967"/>
      <c r="AA446" s="970" t="s">
        <v>2225</v>
      </c>
      <c r="AB446" s="967" t="s">
        <v>466</v>
      </c>
      <c r="AE446" s="525"/>
    </row>
    <row r="447" spans="1:31" x14ac:dyDescent="0.25">
      <c r="A447" s="1064"/>
      <c r="B447" s="45"/>
      <c r="C447" s="46"/>
      <c r="D447" s="600" t="s">
        <v>439</v>
      </c>
      <c r="E447" s="323"/>
      <c r="F447" s="165"/>
      <c r="G447" s="11"/>
      <c r="H447" s="2"/>
      <c r="I447" s="329"/>
      <c r="J447" s="329"/>
      <c r="K447" s="1058"/>
      <c r="L447" s="236"/>
      <c r="M447" s="200"/>
      <c r="N447" s="292"/>
      <c r="O447" s="967"/>
      <c r="P447" s="968"/>
      <c r="Q447" s="968"/>
      <c r="R447" s="968"/>
      <c r="S447" s="968"/>
      <c r="T447" s="967" t="s">
        <v>773</v>
      </c>
      <c r="U447" s="969">
        <v>43934</v>
      </c>
      <c r="V447" s="968">
        <v>61640.35</v>
      </c>
      <c r="W447" s="967"/>
      <c r="X447" s="967"/>
      <c r="Y447" s="967"/>
      <c r="Z447" s="967"/>
      <c r="AA447" s="967"/>
      <c r="AB447" s="967"/>
      <c r="AE447" s="525"/>
    </row>
    <row r="448" spans="1:31" x14ac:dyDescent="0.25">
      <c r="A448" s="1064"/>
      <c r="B448" s="210"/>
      <c r="C448" s="46"/>
      <c r="D448" s="600" t="s">
        <v>439</v>
      </c>
      <c r="E448" s="323"/>
      <c r="F448" s="165"/>
      <c r="G448" s="11"/>
      <c r="H448" s="2"/>
      <c r="I448" s="329"/>
      <c r="J448" s="329"/>
      <c r="K448" s="1058"/>
      <c r="L448" s="236"/>
      <c r="M448" s="194"/>
      <c r="N448" s="292"/>
      <c r="O448" s="967"/>
      <c r="P448" s="968"/>
      <c r="Q448" s="968"/>
      <c r="R448" s="968"/>
      <c r="S448" s="968"/>
      <c r="T448" s="967" t="s">
        <v>636</v>
      </c>
      <c r="U448" s="969">
        <v>43937</v>
      </c>
      <c r="V448" s="968">
        <v>-1981.65</v>
      </c>
      <c r="W448" s="967"/>
      <c r="X448" s="967"/>
      <c r="Y448" s="967"/>
      <c r="Z448" s="967"/>
      <c r="AA448" s="967"/>
      <c r="AB448" s="967"/>
      <c r="AE448" s="525"/>
    </row>
    <row r="449" spans="1:31" ht="75" x14ac:dyDescent="0.25">
      <c r="A449" s="478"/>
      <c r="B449" s="210"/>
      <c r="C449" s="479"/>
      <c r="D449" s="600" t="s">
        <v>439</v>
      </c>
      <c r="E449" s="323"/>
      <c r="F449" s="165"/>
      <c r="G449" s="11"/>
      <c r="H449" s="2"/>
      <c r="I449" s="329"/>
      <c r="J449" s="329"/>
      <c r="K449" s="1058"/>
      <c r="L449" s="236"/>
      <c r="M449" s="194"/>
      <c r="N449" s="292"/>
      <c r="O449" s="967"/>
      <c r="P449" s="968"/>
      <c r="Q449" s="968"/>
      <c r="R449" s="968"/>
      <c r="S449" s="968"/>
      <c r="T449" s="967" t="s">
        <v>1460</v>
      </c>
      <c r="U449" s="969">
        <v>44018</v>
      </c>
      <c r="V449" s="968">
        <v>168538.14</v>
      </c>
      <c r="W449" s="969" t="s">
        <v>2181</v>
      </c>
      <c r="X449" s="967"/>
      <c r="Y449" s="967"/>
      <c r="Z449" s="969">
        <v>44033</v>
      </c>
      <c r="AA449" s="967"/>
      <c r="AB449" s="967"/>
      <c r="AE449" s="525"/>
    </row>
    <row r="450" spans="1:31" x14ac:dyDescent="0.25">
      <c r="A450" s="478"/>
      <c r="B450" s="210"/>
      <c r="C450" s="479"/>
      <c r="D450" s="600" t="s">
        <v>439</v>
      </c>
      <c r="E450" s="323"/>
      <c r="F450" s="165"/>
      <c r="G450" s="11"/>
      <c r="H450" s="2"/>
      <c r="I450" s="329"/>
      <c r="J450" s="329"/>
      <c r="K450" s="1058"/>
      <c r="L450" s="236"/>
      <c r="M450" s="194"/>
      <c r="N450" s="292"/>
      <c r="O450" s="967"/>
      <c r="P450" s="968"/>
      <c r="Q450" s="968"/>
      <c r="R450" s="968"/>
      <c r="S450" s="968"/>
      <c r="T450" s="967" t="s">
        <v>636</v>
      </c>
      <c r="U450" s="969">
        <v>44022</v>
      </c>
      <c r="V450" s="968">
        <v>120</v>
      </c>
      <c r="W450" s="967"/>
      <c r="X450" s="967"/>
      <c r="Y450" s="967"/>
      <c r="Z450" s="967"/>
      <c r="AA450" s="967"/>
      <c r="AB450" s="967"/>
      <c r="AE450" s="525"/>
    </row>
    <row r="451" spans="1:31" ht="37.5" x14ac:dyDescent="0.25">
      <c r="A451" s="478"/>
      <c r="B451" s="210"/>
      <c r="C451" s="479"/>
      <c r="D451" s="600" t="s">
        <v>439</v>
      </c>
      <c r="E451" s="323"/>
      <c r="F451" s="165"/>
      <c r="G451" s="11"/>
      <c r="H451" s="2"/>
      <c r="I451" s="329"/>
      <c r="J451" s="329"/>
      <c r="K451" s="1058"/>
      <c r="L451" s="236"/>
      <c r="M451" s="194"/>
      <c r="N451" s="292"/>
      <c r="O451" s="967"/>
      <c r="P451" s="968"/>
      <c r="Q451" s="968"/>
      <c r="R451" s="968"/>
      <c r="S451" s="968"/>
      <c r="T451" s="967" t="s">
        <v>1921</v>
      </c>
      <c r="U451" s="969">
        <v>44138</v>
      </c>
      <c r="V451" s="968">
        <v>826662.83</v>
      </c>
      <c r="W451" s="967"/>
      <c r="X451" s="967"/>
      <c r="Y451" s="967"/>
      <c r="Z451" s="967"/>
      <c r="AA451" s="967"/>
      <c r="AB451" s="967"/>
      <c r="AE451" s="525"/>
    </row>
    <row r="452" spans="1:31" x14ac:dyDescent="0.25">
      <c r="A452" s="478"/>
      <c r="B452" s="210"/>
      <c r="C452" s="479"/>
      <c r="D452" s="600" t="s">
        <v>439</v>
      </c>
      <c r="E452" s="323"/>
      <c r="F452" s="165"/>
      <c r="G452" s="11"/>
      <c r="H452" s="2"/>
      <c r="I452" s="329"/>
      <c r="J452" s="329"/>
      <c r="K452" s="1058"/>
      <c r="L452" s="236"/>
      <c r="M452" s="200"/>
      <c r="N452" s="292"/>
      <c r="O452" s="967"/>
      <c r="P452" s="968"/>
      <c r="Q452" s="968"/>
      <c r="R452" s="968"/>
      <c r="S452" s="968"/>
      <c r="T452" s="967" t="s">
        <v>782</v>
      </c>
      <c r="U452" s="969">
        <v>44152</v>
      </c>
      <c r="V452" s="968">
        <v>8526.57</v>
      </c>
      <c r="W452" s="967"/>
      <c r="X452" s="967"/>
      <c r="Y452" s="967"/>
      <c r="Z452" s="967"/>
      <c r="AA452" s="967"/>
      <c r="AB452" s="967"/>
      <c r="AE452" s="525"/>
    </row>
    <row r="453" spans="1:31" x14ac:dyDescent="0.25">
      <c r="A453" s="478"/>
      <c r="B453" s="210"/>
      <c r="C453" s="479"/>
      <c r="D453" s="600" t="s">
        <v>439</v>
      </c>
      <c r="E453" s="323"/>
      <c r="F453" s="165"/>
      <c r="G453" s="11"/>
      <c r="H453" s="2"/>
      <c r="I453" s="329"/>
      <c r="J453" s="329"/>
      <c r="K453" s="1058"/>
      <c r="L453" s="236"/>
      <c r="M453" s="200"/>
      <c r="N453" s="292"/>
      <c r="O453" s="967"/>
      <c r="P453" s="968"/>
      <c r="Q453" s="968"/>
      <c r="R453" s="968"/>
      <c r="S453" s="968"/>
      <c r="T453" s="967" t="s">
        <v>636</v>
      </c>
      <c r="U453" s="969">
        <v>44158</v>
      </c>
      <c r="V453" s="968">
        <v>-0.02</v>
      </c>
      <c r="W453" s="967"/>
      <c r="X453" s="967"/>
      <c r="Y453" s="967"/>
      <c r="Z453" s="967"/>
      <c r="AA453" s="967"/>
      <c r="AB453" s="967"/>
      <c r="AE453" s="525"/>
    </row>
    <row r="454" spans="1:31" x14ac:dyDescent="0.25">
      <c r="A454" s="478"/>
      <c r="B454" s="210"/>
      <c r="C454" s="479"/>
      <c r="D454" s="600" t="s">
        <v>439</v>
      </c>
      <c r="E454" s="323"/>
      <c r="F454" s="165"/>
      <c r="G454" s="11"/>
      <c r="H454" s="2"/>
      <c r="I454" s="329"/>
      <c r="J454" s="329"/>
      <c r="K454" s="1058"/>
      <c r="L454" s="236"/>
      <c r="M454" s="200"/>
      <c r="N454" s="292"/>
      <c r="O454" s="967"/>
      <c r="P454" s="968"/>
      <c r="Q454" s="968"/>
      <c r="R454" s="968"/>
      <c r="S454" s="968"/>
      <c r="T454" s="967" t="s">
        <v>552</v>
      </c>
      <c r="U454" s="969">
        <v>44224</v>
      </c>
      <c r="V454" s="968">
        <v>40596.26</v>
      </c>
      <c r="W454" s="967"/>
      <c r="X454" s="967"/>
      <c r="Y454" s="967"/>
      <c r="Z454" s="967"/>
      <c r="AA454" s="967"/>
      <c r="AB454" s="967"/>
      <c r="AE454" s="525"/>
    </row>
    <row r="455" spans="1:31" ht="242.25" customHeight="1" x14ac:dyDescent="0.25">
      <c r="A455" s="478" t="s">
        <v>595</v>
      </c>
      <c r="B455" s="210" t="s">
        <v>162</v>
      </c>
      <c r="C455" s="479">
        <v>2</v>
      </c>
      <c r="D455" s="600" t="s">
        <v>439</v>
      </c>
      <c r="E455" s="323"/>
      <c r="F455" s="165">
        <v>1100000</v>
      </c>
      <c r="G455" s="11" t="s">
        <v>1142</v>
      </c>
      <c r="H455" s="23"/>
      <c r="I455" s="23"/>
      <c r="J455" s="23"/>
      <c r="K455" s="1058" t="s">
        <v>419</v>
      </c>
      <c r="L455" s="236" t="s">
        <v>2837</v>
      </c>
      <c r="M455" s="3" t="s">
        <v>1224</v>
      </c>
      <c r="N455" s="23" t="s">
        <v>384</v>
      </c>
      <c r="O455" s="541" t="s">
        <v>1291</v>
      </c>
      <c r="P455" s="960"/>
      <c r="Q455" s="960">
        <v>407000</v>
      </c>
      <c r="R455" s="960"/>
      <c r="S455" s="960"/>
      <c r="T455" s="541" t="s">
        <v>2016</v>
      </c>
      <c r="U455" s="544"/>
      <c r="V455" s="960"/>
      <c r="W455" s="544">
        <v>44112</v>
      </c>
      <c r="X455" s="541"/>
      <c r="Y455" s="541"/>
      <c r="Z455" s="544" t="s">
        <v>2463</v>
      </c>
      <c r="AA455" s="548" t="s">
        <v>2735</v>
      </c>
      <c r="AB455" s="541" t="s">
        <v>386</v>
      </c>
      <c r="AE455" s="525"/>
    </row>
    <row r="456" spans="1:31" ht="141" customHeight="1" x14ac:dyDescent="0.25">
      <c r="A456" s="478"/>
      <c r="B456" s="1207"/>
      <c r="C456" s="479"/>
      <c r="D456" s="600" t="s">
        <v>439</v>
      </c>
      <c r="E456" s="323"/>
      <c r="F456" s="165"/>
      <c r="G456" s="11"/>
      <c r="H456" s="295"/>
      <c r="I456" s="344"/>
      <c r="J456" s="344"/>
      <c r="K456" s="1058"/>
      <c r="L456" s="236"/>
      <c r="M456" s="3"/>
      <c r="N456" s="23"/>
      <c r="O456" s="541"/>
      <c r="P456" s="960"/>
      <c r="Q456" s="960"/>
      <c r="R456" s="960"/>
      <c r="S456" s="960"/>
      <c r="T456" s="541" t="s">
        <v>2347</v>
      </c>
      <c r="U456" s="544"/>
      <c r="V456" s="960"/>
      <c r="W456" s="544" t="s">
        <v>2346</v>
      </c>
      <c r="X456" s="541"/>
      <c r="Y456" s="541"/>
      <c r="Z456" s="541"/>
      <c r="AA456" s="548"/>
      <c r="AB456" s="1004"/>
      <c r="AE456" s="525"/>
    </row>
    <row r="457" spans="1:31" ht="48.75" customHeight="1" x14ac:dyDescent="0.25">
      <c r="A457" s="478"/>
      <c r="B457" s="1207"/>
      <c r="C457" s="479"/>
      <c r="D457" s="600"/>
      <c r="E457" s="323"/>
      <c r="F457" s="165"/>
      <c r="G457" s="11"/>
      <c r="H457" s="295"/>
      <c r="I457" s="344"/>
      <c r="J457" s="344"/>
      <c r="K457" s="1058"/>
      <c r="L457" s="236"/>
      <c r="M457" s="3"/>
      <c r="N457" s="23"/>
      <c r="O457" s="541"/>
      <c r="P457" s="960"/>
      <c r="Q457" s="960"/>
      <c r="R457" s="960"/>
      <c r="S457" s="960"/>
      <c r="T457" s="541" t="s">
        <v>636</v>
      </c>
      <c r="U457" s="544">
        <v>44235</v>
      </c>
      <c r="V457" s="960">
        <v>-3.7</v>
      </c>
      <c r="W457" s="544"/>
      <c r="X457" s="541"/>
      <c r="Y457" s="541"/>
      <c r="Z457" s="541"/>
      <c r="AA457" s="548"/>
      <c r="AB457" s="1004"/>
      <c r="AE457" s="525"/>
    </row>
    <row r="458" spans="1:31" ht="72.75" customHeight="1" x14ac:dyDescent="0.25">
      <c r="A458" s="478"/>
      <c r="B458" s="1207"/>
      <c r="C458" s="479"/>
      <c r="D458" s="600"/>
      <c r="E458" s="323"/>
      <c r="F458" s="165"/>
      <c r="G458" s="11"/>
      <c r="H458" s="295"/>
      <c r="I458" s="344"/>
      <c r="J458" s="344"/>
      <c r="K458" s="1231"/>
      <c r="L458" s="236"/>
      <c r="M458" s="3"/>
      <c r="N458" s="23"/>
      <c r="O458" s="541"/>
      <c r="P458" s="960"/>
      <c r="Q458" s="960"/>
      <c r="R458" s="960"/>
      <c r="S458" s="960"/>
      <c r="T458" s="541"/>
      <c r="U458" s="544"/>
      <c r="V458" s="960"/>
      <c r="W458" s="544"/>
      <c r="X458" s="541"/>
      <c r="Y458" s="541"/>
      <c r="Z458" s="541"/>
      <c r="AA458" s="548"/>
      <c r="AB458" s="1004"/>
      <c r="AE458" s="525"/>
    </row>
    <row r="459" spans="1:31" ht="162" customHeight="1" x14ac:dyDescent="0.25">
      <c r="A459" s="478"/>
      <c r="B459" s="480"/>
      <c r="C459" s="479"/>
      <c r="D459" s="600" t="s">
        <v>439</v>
      </c>
      <c r="E459" s="323"/>
      <c r="F459" s="608">
        <v>1082084.56</v>
      </c>
      <c r="G459" s="11"/>
      <c r="H459" s="295" t="s">
        <v>1289</v>
      </c>
      <c r="I459" s="344"/>
      <c r="J459" s="344"/>
      <c r="K459" s="1058" t="s">
        <v>1288</v>
      </c>
      <c r="L459" s="236" t="s">
        <v>2838</v>
      </c>
      <c r="M459" s="7" t="s">
        <v>1793</v>
      </c>
      <c r="N459" s="23" t="s">
        <v>440</v>
      </c>
      <c r="O459" s="541" t="s">
        <v>1821</v>
      </c>
      <c r="P459" s="960"/>
      <c r="Q459" s="960">
        <v>344594.66</v>
      </c>
      <c r="R459" s="960"/>
      <c r="S459" s="960"/>
      <c r="T459" s="541"/>
      <c r="U459" s="541"/>
      <c r="V459" s="960"/>
      <c r="W459" s="541"/>
      <c r="X459" s="541"/>
      <c r="Y459" s="541"/>
      <c r="Z459" s="541"/>
      <c r="AA459" s="506" t="s">
        <v>2736</v>
      </c>
      <c r="AB459" s="1004" t="s">
        <v>386</v>
      </c>
      <c r="AE459" s="525"/>
    </row>
    <row r="460" spans="1:31" ht="78.75" x14ac:dyDescent="0.25">
      <c r="A460" s="1065" t="s">
        <v>596</v>
      </c>
      <c r="B460" s="480" t="s">
        <v>597</v>
      </c>
      <c r="C460" s="46">
        <v>2</v>
      </c>
      <c r="D460" s="600" t="s">
        <v>439</v>
      </c>
      <c r="E460" s="323"/>
      <c r="F460" s="165">
        <v>670000</v>
      </c>
      <c r="G460" s="11"/>
      <c r="H460" s="295"/>
      <c r="I460" s="344"/>
      <c r="J460" s="344"/>
      <c r="K460" s="1058" t="s">
        <v>834</v>
      </c>
      <c r="L460" s="236" t="s">
        <v>1861</v>
      </c>
      <c r="M460" s="292" t="s">
        <v>601</v>
      </c>
      <c r="N460" s="292"/>
      <c r="O460" s="967" t="s">
        <v>598</v>
      </c>
      <c r="P460" s="967"/>
      <c r="Q460" s="967">
        <v>292000</v>
      </c>
      <c r="R460" s="968"/>
      <c r="S460" s="967"/>
      <c r="T460" s="967" t="s">
        <v>599</v>
      </c>
      <c r="U460" s="967"/>
      <c r="V460" s="968"/>
      <c r="W460" s="969">
        <v>43819</v>
      </c>
      <c r="X460" s="969"/>
      <c r="Y460" s="967"/>
      <c r="Z460" s="969">
        <v>43825</v>
      </c>
      <c r="AA460" s="970" t="s">
        <v>954</v>
      </c>
      <c r="AB460" s="979" t="s">
        <v>342</v>
      </c>
      <c r="AE460" s="525"/>
    </row>
    <row r="461" spans="1:31" x14ac:dyDescent="0.25">
      <c r="A461" s="1065"/>
      <c r="B461" s="45"/>
      <c r="C461" s="46"/>
      <c r="D461" s="600" t="s">
        <v>439</v>
      </c>
      <c r="E461" s="323"/>
      <c r="F461" s="165"/>
      <c r="G461" s="11"/>
      <c r="H461" s="295"/>
      <c r="I461" s="344"/>
      <c r="J461" s="344"/>
      <c r="K461" s="1058"/>
      <c r="L461" s="236"/>
      <c r="M461" s="292"/>
      <c r="N461" s="292"/>
      <c r="O461" s="967"/>
      <c r="P461" s="967"/>
      <c r="Q461" s="967"/>
      <c r="R461" s="968"/>
      <c r="S461" s="967"/>
      <c r="T461" s="967" t="s">
        <v>600</v>
      </c>
      <c r="U461" s="969">
        <v>43920</v>
      </c>
      <c r="V461" s="968">
        <v>806668.21</v>
      </c>
      <c r="W461" s="967"/>
      <c r="X461" s="969"/>
      <c r="Y461" s="967"/>
      <c r="Z461" s="969"/>
      <c r="AA461" s="970"/>
      <c r="AB461" s="979"/>
      <c r="AE461" s="525"/>
    </row>
    <row r="462" spans="1:31" x14ac:dyDescent="0.25">
      <c r="A462" s="456"/>
      <c r="B462" s="210"/>
      <c r="C462" s="177"/>
      <c r="D462" s="601" t="s">
        <v>439</v>
      </c>
      <c r="E462" s="427"/>
      <c r="F462" s="428"/>
      <c r="G462" s="10"/>
      <c r="H462" s="295"/>
      <c r="I462" s="344"/>
      <c r="J462" s="344"/>
      <c r="K462" s="63"/>
      <c r="L462" s="287"/>
      <c r="M462" s="366"/>
      <c r="N462" s="367"/>
      <c r="O462" s="1000"/>
      <c r="P462" s="1000"/>
      <c r="Q462" s="1000"/>
      <c r="R462" s="1020"/>
      <c r="S462" s="1000"/>
      <c r="T462" s="967" t="s">
        <v>635</v>
      </c>
      <c r="U462" s="969">
        <v>43929</v>
      </c>
      <c r="V462" s="968">
        <v>23848.89</v>
      </c>
      <c r="W462" s="1000"/>
      <c r="X462" s="1030"/>
      <c r="Y462" s="1000"/>
      <c r="Z462" s="1030"/>
      <c r="AA462" s="1031"/>
      <c r="AB462" s="1032"/>
      <c r="AE462" s="525"/>
    </row>
    <row r="463" spans="1:31" x14ac:dyDescent="0.25">
      <c r="A463" s="1065"/>
      <c r="B463" s="45"/>
      <c r="C463" s="46"/>
      <c r="D463" s="600" t="s">
        <v>439</v>
      </c>
      <c r="E463" s="323"/>
      <c r="F463" s="165"/>
      <c r="G463" s="11"/>
      <c r="H463" s="23"/>
      <c r="I463" s="23"/>
      <c r="J463" s="23"/>
      <c r="K463" s="1058"/>
      <c r="L463" s="236"/>
      <c r="M463" s="292"/>
      <c r="N463" s="292"/>
      <c r="O463" s="967"/>
      <c r="P463" s="967"/>
      <c r="Q463" s="967"/>
      <c r="R463" s="968"/>
      <c r="S463" s="967"/>
      <c r="T463" s="967" t="s">
        <v>636</v>
      </c>
      <c r="U463" s="969">
        <v>43934</v>
      </c>
      <c r="V463" s="968">
        <v>-805.07</v>
      </c>
      <c r="W463" s="967"/>
      <c r="X463" s="969"/>
      <c r="Y463" s="967"/>
      <c r="Z463" s="969"/>
      <c r="AA463" s="970"/>
      <c r="AB463" s="995"/>
      <c r="AE463" s="525"/>
    </row>
    <row r="464" spans="1:31" x14ac:dyDescent="0.25">
      <c r="A464" s="456"/>
      <c r="B464" s="45"/>
      <c r="C464" s="46"/>
      <c r="D464" s="600" t="s">
        <v>439</v>
      </c>
      <c r="E464" s="323"/>
      <c r="F464" s="165"/>
      <c r="G464" s="11"/>
      <c r="H464" s="23"/>
      <c r="I464" s="23"/>
      <c r="J464" s="23"/>
      <c r="K464" s="1058"/>
      <c r="L464" s="236"/>
      <c r="M464" s="292"/>
      <c r="N464" s="292"/>
      <c r="O464" s="967"/>
      <c r="P464" s="967"/>
      <c r="Q464" s="967"/>
      <c r="R464" s="968"/>
      <c r="S464" s="967"/>
      <c r="T464" s="967" t="s">
        <v>552</v>
      </c>
      <c r="U464" s="969">
        <v>43976</v>
      </c>
      <c r="V464" s="968">
        <v>7587.41</v>
      </c>
      <c r="W464" s="967"/>
      <c r="X464" s="969"/>
      <c r="Y464" s="967"/>
      <c r="Z464" s="969"/>
      <c r="AA464" s="970"/>
      <c r="AB464" s="995"/>
      <c r="AE464" s="525"/>
    </row>
    <row r="465" spans="1:31" ht="225.75" customHeight="1" x14ac:dyDescent="0.25">
      <c r="A465" s="456" t="s">
        <v>167</v>
      </c>
      <c r="B465" s="1208" t="s">
        <v>1143</v>
      </c>
      <c r="C465" s="46" t="e">
        <f>SUM(#REF!)</f>
        <v>#REF!</v>
      </c>
      <c r="D465" s="600" t="s">
        <v>439</v>
      </c>
      <c r="E465" s="47"/>
      <c r="F465" s="477">
        <v>700089</v>
      </c>
      <c r="G465" s="26" t="s">
        <v>48</v>
      </c>
      <c r="H465" s="23" t="s">
        <v>1494</v>
      </c>
      <c r="I465" s="838">
        <v>43840</v>
      </c>
      <c r="J465" s="23"/>
      <c r="K465" s="15" t="s">
        <v>1287</v>
      </c>
      <c r="L465" s="109" t="s">
        <v>2839</v>
      </c>
      <c r="M465" s="23"/>
      <c r="N465" s="23" t="s">
        <v>815</v>
      </c>
      <c r="O465" s="541"/>
      <c r="P465" s="960"/>
      <c r="Q465" s="960"/>
      <c r="R465" s="960"/>
      <c r="S465" s="960"/>
      <c r="T465" s="541"/>
      <c r="U465" s="541"/>
      <c r="V465" s="960"/>
      <c r="W465" s="541"/>
      <c r="X465" s="541"/>
      <c r="Y465" s="541"/>
      <c r="Z465" s="541"/>
      <c r="AA465" s="548"/>
      <c r="AB465" s="548"/>
      <c r="AE465" s="525"/>
    </row>
    <row r="466" spans="1:31" ht="121.5" customHeight="1" x14ac:dyDescent="0.25">
      <c r="A466" s="448"/>
      <c r="B466" s="1208" t="s">
        <v>1496</v>
      </c>
      <c r="C466" s="586">
        <v>2400</v>
      </c>
      <c r="D466" s="600" t="s">
        <v>439</v>
      </c>
      <c r="E466" s="652"/>
      <c r="F466" s="608">
        <v>700089</v>
      </c>
      <c r="G466" s="26"/>
      <c r="H466" s="23" t="s">
        <v>1495</v>
      </c>
      <c r="I466" s="838"/>
      <c r="J466" s="23"/>
      <c r="K466" s="1058" t="s">
        <v>1507</v>
      </c>
      <c r="L466" s="22" t="s">
        <v>2003</v>
      </c>
      <c r="M466" s="194" t="s">
        <v>2002</v>
      </c>
      <c r="N466" s="194" t="s">
        <v>811</v>
      </c>
      <c r="O466" s="995" t="s">
        <v>2018</v>
      </c>
      <c r="P466" s="996"/>
      <c r="Q466" s="996">
        <v>222237.6</v>
      </c>
      <c r="R466" s="996"/>
      <c r="S466" s="996"/>
      <c r="T466" s="995" t="s">
        <v>2171</v>
      </c>
      <c r="U466" s="997">
        <v>44127</v>
      </c>
      <c r="V466" s="996">
        <v>669779.68000000005</v>
      </c>
      <c r="W466" s="995"/>
      <c r="X466" s="995"/>
      <c r="Y466" s="995"/>
      <c r="Z466" s="997">
        <v>44186</v>
      </c>
      <c r="AA466" s="970" t="s">
        <v>2505</v>
      </c>
      <c r="AB466" s="995" t="s">
        <v>413</v>
      </c>
      <c r="AE466" s="525"/>
    </row>
    <row r="467" spans="1:31" x14ac:dyDescent="0.25">
      <c r="A467" s="448"/>
      <c r="B467" s="1208"/>
      <c r="C467" s="586"/>
      <c r="D467" s="600" t="s">
        <v>439</v>
      </c>
      <c r="E467" s="652"/>
      <c r="F467" s="608"/>
      <c r="G467" s="26"/>
      <c r="H467" s="23"/>
      <c r="I467" s="838"/>
      <c r="J467" s="23"/>
      <c r="K467" s="1058"/>
      <c r="L467" s="22"/>
      <c r="M467" s="194"/>
      <c r="N467" s="194"/>
      <c r="O467" s="995"/>
      <c r="P467" s="996"/>
      <c r="Q467" s="996"/>
      <c r="R467" s="996"/>
      <c r="S467" s="996"/>
      <c r="T467" s="995" t="s">
        <v>635</v>
      </c>
      <c r="U467" s="997">
        <v>44158</v>
      </c>
      <c r="V467" s="996">
        <v>14773.38</v>
      </c>
      <c r="W467" s="995"/>
      <c r="X467" s="995"/>
      <c r="Y467" s="995"/>
      <c r="Z467" s="995"/>
      <c r="AA467" s="995"/>
      <c r="AB467" s="995"/>
      <c r="AE467" s="525"/>
    </row>
    <row r="468" spans="1:31" ht="75" x14ac:dyDescent="0.25">
      <c r="A468" s="448"/>
      <c r="B468" s="1208"/>
      <c r="C468" s="586"/>
      <c r="D468" s="600" t="s">
        <v>439</v>
      </c>
      <c r="E468" s="652"/>
      <c r="F468" s="608"/>
      <c r="G468" s="26"/>
      <c r="H468" s="23"/>
      <c r="I468" s="838"/>
      <c r="J468" s="23"/>
      <c r="K468" s="1058"/>
      <c r="L468" s="22"/>
      <c r="M468" s="194"/>
      <c r="N468" s="194"/>
      <c r="O468" s="995"/>
      <c r="P468" s="996"/>
      <c r="Q468" s="996"/>
      <c r="R468" s="996"/>
      <c r="S468" s="996"/>
      <c r="T468" s="995" t="s">
        <v>2356</v>
      </c>
      <c r="U468" s="997"/>
      <c r="V468" s="996"/>
      <c r="W468" s="995" t="s">
        <v>2476</v>
      </c>
      <c r="X468" s="997">
        <v>44179</v>
      </c>
      <c r="Y468" s="995">
        <v>36028.699999999997</v>
      </c>
      <c r="Z468" s="995"/>
      <c r="AA468" s="995"/>
      <c r="AB468" s="995"/>
      <c r="AE468" s="525"/>
    </row>
    <row r="469" spans="1:31" x14ac:dyDescent="0.25">
      <c r="A469" s="448"/>
      <c r="B469" s="1208"/>
      <c r="C469" s="586"/>
      <c r="D469" s="600" t="s">
        <v>439</v>
      </c>
      <c r="E469" s="652"/>
      <c r="F469" s="608"/>
      <c r="G469" s="26"/>
      <c r="H469" s="23"/>
      <c r="I469" s="838"/>
      <c r="J469" s="23"/>
      <c r="K469" s="1058"/>
      <c r="L469" s="22"/>
      <c r="M469" s="194"/>
      <c r="N469" s="194"/>
      <c r="O469" s="995"/>
      <c r="P469" s="996"/>
      <c r="Q469" s="996"/>
      <c r="R469" s="996"/>
      <c r="S469" s="996"/>
      <c r="T469" s="995" t="s">
        <v>773</v>
      </c>
      <c r="U469" s="997">
        <v>44174</v>
      </c>
      <c r="V469" s="996">
        <v>313.69</v>
      </c>
      <c r="W469" s="995"/>
      <c r="X469" s="995"/>
      <c r="Y469" s="995"/>
      <c r="Z469" s="995"/>
      <c r="AA469" s="995"/>
      <c r="AB469" s="995"/>
      <c r="AE469" s="525"/>
    </row>
    <row r="470" spans="1:31" x14ac:dyDescent="0.25">
      <c r="A470" s="448"/>
      <c r="B470" s="1208"/>
      <c r="C470" s="586"/>
      <c r="D470" s="600" t="s">
        <v>439</v>
      </c>
      <c r="E470" s="652"/>
      <c r="F470" s="608"/>
      <c r="G470" s="26"/>
      <c r="H470" s="23"/>
      <c r="I470" s="838"/>
      <c r="J470" s="23"/>
      <c r="K470" s="1058"/>
      <c r="L470" s="22"/>
      <c r="M470" s="194"/>
      <c r="N470" s="194"/>
      <c r="O470" s="995"/>
      <c r="P470" s="996"/>
      <c r="Q470" s="996"/>
      <c r="R470" s="996"/>
      <c r="S470" s="996"/>
      <c r="T470" s="995" t="s">
        <v>636</v>
      </c>
      <c r="U470" s="997">
        <v>44179</v>
      </c>
      <c r="V470" s="996">
        <v>-5.45</v>
      </c>
      <c r="W470" s="995"/>
      <c r="X470" s="995"/>
      <c r="Y470" s="995"/>
      <c r="Z470" s="995"/>
      <c r="AA470" s="995"/>
      <c r="AB470" s="995"/>
      <c r="AE470" s="525"/>
    </row>
    <row r="471" spans="1:31" x14ac:dyDescent="0.25">
      <c r="A471" s="448"/>
      <c r="B471" s="1208"/>
      <c r="C471" s="586"/>
      <c r="D471" s="600" t="s">
        <v>439</v>
      </c>
      <c r="E471" s="652"/>
      <c r="F471" s="608"/>
      <c r="G471" s="26"/>
      <c r="H471" s="23"/>
      <c r="I471" s="838"/>
      <c r="J471" s="23"/>
      <c r="K471" s="1058"/>
      <c r="L471" s="22"/>
      <c r="M471" s="194"/>
      <c r="N471" s="194"/>
      <c r="O471" s="995"/>
      <c r="P471" s="996"/>
      <c r="Q471" s="996"/>
      <c r="R471" s="996"/>
      <c r="S471" s="996"/>
      <c r="T471" s="995" t="s">
        <v>636</v>
      </c>
      <c r="U471" s="997">
        <v>44182</v>
      </c>
      <c r="V471" s="996">
        <v>-289.89999999999998</v>
      </c>
      <c r="W471" s="995"/>
      <c r="X471" s="995"/>
      <c r="Y471" s="995"/>
      <c r="Z471" s="995"/>
      <c r="AA471" s="995"/>
      <c r="AB471" s="995"/>
      <c r="AE471" s="525"/>
    </row>
    <row r="472" spans="1:31" x14ac:dyDescent="0.25">
      <c r="A472" s="448"/>
      <c r="B472" s="1208"/>
      <c r="C472" s="586"/>
      <c r="D472" s="600" t="s">
        <v>439</v>
      </c>
      <c r="E472" s="652"/>
      <c r="F472" s="608"/>
      <c r="G472" s="26"/>
      <c r="H472" s="23"/>
      <c r="I472" s="838"/>
      <c r="J472" s="23"/>
      <c r="K472" s="1058"/>
      <c r="L472" s="22"/>
      <c r="M472" s="194"/>
      <c r="N472" s="194"/>
      <c r="O472" s="995"/>
      <c r="P472" s="996"/>
      <c r="Q472" s="996"/>
      <c r="R472" s="996"/>
      <c r="S472" s="996"/>
      <c r="T472" s="995" t="s">
        <v>552</v>
      </c>
      <c r="U472" s="997">
        <v>44232</v>
      </c>
      <c r="V472" s="996">
        <v>5048.25</v>
      </c>
      <c r="W472" s="995"/>
      <c r="X472" s="995"/>
      <c r="Y472" s="995"/>
      <c r="Z472" s="995"/>
      <c r="AA472" s="995"/>
      <c r="AB472" s="995"/>
      <c r="AE472" s="525"/>
    </row>
    <row r="473" spans="1:31" ht="129.75" customHeight="1" x14ac:dyDescent="0.25">
      <c r="A473" s="457" t="s">
        <v>168</v>
      </c>
      <c r="B473" s="45" t="s">
        <v>1717</v>
      </c>
      <c r="C473" s="46" t="s">
        <v>1744</v>
      </c>
      <c r="D473" s="600" t="s">
        <v>439</v>
      </c>
      <c r="E473" s="47"/>
      <c r="F473" s="165">
        <v>660000</v>
      </c>
      <c r="G473" s="26" t="s">
        <v>49</v>
      </c>
      <c r="H473" s="23" t="s">
        <v>833</v>
      </c>
      <c r="I473" s="838">
        <v>43840</v>
      </c>
      <c r="J473" s="23"/>
      <c r="K473" s="1058" t="s">
        <v>832</v>
      </c>
      <c r="L473" s="109" t="s">
        <v>2840</v>
      </c>
      <c r="M473" s="292" t="s">
        <v>1745</v>
      </c>
      <c r="N473" s="292"/>
      <c r="O473" s="967" t="s">
        <v>1282</v>
      </c>
      <c r="P473" s="968"/>
      <c r="Q473" s="968"/>
      <c r="R473" s="968">
        <v>649782</v>
      </c>
      <c r="S473" s="968"/>
      <c r="T473" s="967" t="s">
        <v>1509</v>
      </c>
      <c r="U473" s="969">
        <v>44046</v>
      </c>
      <c r="V473" s="968">
        <v>153833.12</v>
      </c>
      <c r="W473" s="969">
        <v>44008</v>
      </c>
      <c r="X473" s="967"/>
      <c r="Y473" s="967"/>
      <c r="Z473" s="969">
        <v>44032</v>
      </c>
      <c r="AA473" s="970" t="s">
        <v>2737</v>
      </c>
      <c r="AB473" s="995" t="s">
        <v>413</v>
      </c>
      <c r="AE473" s="525"/>
    </row>
    <row r="474" spans="1:31" x14ac:dyDescent="0.25">
      <c r="A474" s="1064"/>
      <c r="B474" s="45"/>
      <c r="C474" s="46"/>
      <c r="D474" s="600" t="s">
        <v>439</v>
      </c>
      <c r="E474" s="47"/>
      <c r="F474" s="165"/>
      <c r="G474" s="26"/>
      <c r="H474" s="23"/>
      <c r="I474" s="838"/>
      <c r="J474" s="23"/>
      <c r="K474" s="1058"/>
      <c r="L474" s="109"/>
      <c r="M474" s="292"/>
      <c r="N474" s="292"/>
      <c r="O474" s="967"/>
      <c r="P474" s="968"/>
      <c r="Q474" s="968"/>
      <c r="R474" s="968"/>
      <c r="S474" s="968"/>
      <c r="T474" s="967" t="s">
        <v>635</v>
      </c>
      <c r="U474" s="969">
        <v>44064</v>
      </c>
      <c r="V474" s="968">
        <v>494324.38</v>
      </c>
      <c r="W474" s="969"/>
      <c r="X474" s="967"/>
      <c r="Y474" s="967"/>
      <c r="Z474" s="969"/>
      <c r="AA474" s="970"/>
      <c r="AB474" s="995"/>
      <c r="AE474" s="525"/>
    </row>
    <row r="475" spans="1:31" ht="56.25" x14ac:dyDescent="0.25">
      <c r="A475" s="1064"/>
      <c r="B475" s="45"/>
      <c r="C475" s="46"/>
      <c r="D475" s="600" t="s">
        <v>439</v>
      </c>
      <c r="E475" s="47"/>
      <c r="F475" s="165"/>
      <c r="G475" s="26"/>
      <c r="H475" s="23"/>
      <c r="I475" s="838"/>
      <c r="J475" s="23"/>
      <c r="K475" s="1058"/>
      <c r="L475" s="109"/>
      <c r="M475" s="292"/>
      <c r="N475" s="292"/>
      <c r="O475" s="967"/>
      <c r="P475" s="968"/>
      <c r="Q475" s="968"/>
      <c r="R475" s="968"/>
      <c r="S475" s="968"/>
      <c r="T475" s="967" t="s">
        <v>1658</v>
      </c>
      <c r="U475" s="969">
        <v>44064</v>
      </c>
      <c r="V475" s="968">
        <v>1624.5</v>
      </c>
      <c r="W475" s="969"/>
      <c r="X475" s="967"/>
      <c r="Y475" s="967"/>
      <c r="Z475" s="967"/>
      <c r="AA475" s="970"/>
      <c r="AB475" s="995"/>
      <c r="AE475" s="525"/>
    </row>
    <row r="476" spans="1:31" x14ac:dyDescent="0.25">
      <c r="A476" s="1064"/>
      <c r="B476" s="45"/>
      <c r="C476" s="46"/>
      <c r="D476" s="600" t="s">
        <v>439</v>
      </c>
      <c r="E476" s="47"/>
      <c r="F476" s="165"/>
      <c r="G476" s="26"/>
      <c r="H476" s="23"/>
      <c r="I476" s="838"/>
      <c r="J476" s="23"/>
      <c r="K476" s="1058"/>
      <c r="L476" s="109"/>
      <c r="M476" s="292"/>
      <c r="N476" s="292"/>
      <c r="O476" s="967"/>
      <c r="P476" s="968"/>
      <c r="Q476" s="968"/>
      <c r="R476" s="968"/>
      <c r="S476" s="968"/>
      <c r="T476" s="967" t="s">
        <v>552</v>
      </c>
      <c r="U476" s="969">
        <v>44099</v>
      </c>
      <c r="V476" s="968">
        <v>4613.45</v>
      </c>
      <c r="W476" s="969"/>
      <c r="X476" s="967"/>
      <c r="Y476" s="967"/>
      <c r="Z476" s="967"/>
      <c r="AA476" s="970"/>
      <c r="AB476" s="995"/>
      <c r="AE476" s="525"/>
    </row>
    <row r="477" spans="1:31" s="964" customFormat="1" ht="103.5" customHeight="1" x14ac:dyDescent="0.25">
      <c r="A477" s="1064" t="s">
        <v>176</v>
      </c>
      <c r="B477" s="231" t="s">
        <v>177</v>
      </c>
      <c r="C477" s="161">
        <v>1</v>
      </c>
      <c r="D477" s="602" t="s">
        <v>439</v>
      </c>
      <c r="E477" s="232">
        <v>300000</v>
      </c>
      <c r="F477" s="246">
        <f>E477*C477</f>
        <v>300000</v>
      </c>
      <c r="G477" s="233" t="s">
        <v>292</v>
      </c>
      <c r="H477" s="7" t="s">
        <v>1814</v>
      </c>
      <c r="I477" s="840">
        <v>44043</v>
      </c>
      <c r="J477" s="840">
        <v>44050</v>
      </c>
      <c r="K477" s="1058" t="s">
        <v>1812</v>
      </c>
      <c r="L477" s="155" t="s">
        <v>2841</v>
      </c>
      <c r="M477" s="7" t="s">
        <v>2078</v>
      </c>
      <c r="N477" s="7"/>
      <c r="O477" s="553"/>
      <c r="P477" s="555"/>
      <c r="Q477" s="555"/>
      <c r="R477" s="555"/>
      <c r="S477" s="555"/>
      <c r="T477" s="553"/>
      <c r="U477" s="553"/>
      <c r="V477" s="555"/>
      <c r="W477" s="553"/>
      <c r="X477" s="553"/>
      <c r="Y477" s="553"/>
      <c r="Z477" s="553"/>
      <c r="AA477" s="974" t="s">
        <v>936</v>
      </c>
      <c r="AB477" s="553" t="s">
        <v>386</v>
      </c>
    </row>
    <row r="478" spans="1:31" s="964" customFormat="1" ht="93.75" customHeight="1" x14ac:dyDescent="0.25">
      <c r="A478" s="457" t="s">
        <v>273</v>
      </c>
      <c r="B478" s="347" t="s">
        <v>753</v>
      </c>
      <c r="C478" s="348">
        <v>2</v>
      </c>
      <c r="D478" s="602" t="s">
        <v>439</v>
      </c>
      <c r="E478" s="349"/>
      <c r="F478" s="350">
        <v>74000</v>
      </c>
      <c r="G478" s="351"/>
      <c r="H478" s="72"/>
      <c r="I478" s="288"/>
      <c r="J478" s="288"/>
      <c r="K478" s="7"/>
      <c r="L478" s="352" t="s">
        <v>1862</v>
      </c>
      <c r="M478" s="737" t="s">
        <v>426</v>
      </c>
      <c r="N478" s="738"/>
      <c r="O478" s="995" t="s">
        <v>427</v>
      </c>
      <c r="P478" s="1011"/>
      <c r="Q478" s="1011">
        <v>33680</v>
      </c>
      <c r="R478" s="1011"/>
      <c r="S478" s="1011"/>
      <c r="T478" s="995" t="s">
        <v>948</v>
      </c>
      <c r="U478" s="997">
        <v>43928</v>
      </c>
      <c r="V478" s="996">
        <v>95913.9</v>
      </c>
      <c r="W478" s="997">
        <v>44049</v>
      </c>
      <c r="X478" s="995"/>
      <c r="Y478" s="995"/>
      <c r="Z478" s="997">
        <v>44055</v>
      </c>
      <c r="AA478" s="970" t="s">
        <v>1853</v>
      </c>
      <c r="AB478" s="995" t="s">
        <v>405</v>
      </c>
    </row>
    <row r="479" spans="1:31" s="964" customFormat="1" x14ac:dyDescent="0.25">
      <c r="A479" s="457"/>
      <c r="B479" s="437"/>
      <c r="C479" s="348"/>
      <c r="D479" s="602" t="s">
        <v>439</v>
      </c>
      <c r="E479" s="349"/>
      <c r="F479" s="350"/>
      <c r="G479" s="351"/>
      <c r="H479" s="72"/>
      <c r="I479" s="288"/>
      <c r="J479" s="288"/>
      <c r="K479" s="7"/>
      <c r="L479" s="438"/>
      <c r="M479" s="737"/>
      <c r="N479" s="738"/>
      <c r="O479" s="995"/>
      <c r="P479" s="1011"/>
      <c r="Q479" s="1011"/>
      <c r="R479" s="1011"/>
      <c r="S479" s="1011"/>
      <c r="T479" s="997" t="s">
        <v>636</v>
      </c>
      <c r="U479" s="997">
        <v>43931</v>
      </c>
      <c r="V479" s="996">
        <v>-2653.08</v>
      </c>
      <c r="W479" s="995"/>
      <c r="X479" s="995"/>
      <c r="Y479" s="995"/>
      <c r="Z479" s="995"/>
      <c r="AA479" s="995"/>
      <c r="AB479" s="995"/>
    </row>
    <row r="480" spans="1:31" s="964" customFormat="1" x14ac:dyDescent="0.25">
      <c r="A480" s="457"/>
      <c r="B480" s="437"/>
      <c r="C480" s="348"/>
      <c r="D480" s="602" t="s">
        <v>439</v>
      </c>
      <c r="E480" s="349"/>
      <c r="F480" s="350"/>
      <c r="G480" s="351"/>
      <c r="H480" s="72"/>
      <c r="I480" s="288"/>
      <c r="J480" s="288"/>
      <c r="K480" s="7"/>
      <c r="L480" s="438"/>
      <c r="M480" s="737"/>
      <c r="N480" s="738"/>
      <c r="O480" s="995"/>
      <c r="P480" s="1011"/>
      <c r="Q480" s="1011"/>
      <c r="R480" s="1011"/>
      <c r="S480" s="1011"/>
      <c r="T480" s="997" t="s">
        <v>552</v>
      </c>
      <c r="U480" s="997">
        <v>44152</v>
      </c>
      <c r="V480" s="996">
        <v>780.64</v>
      </c>
      <c r="W480" s="995"/>
      <c r="X480" s="995"/>
      <c r="Y480" s="995"/>
      <c r="Z480" s="995"/>
      <c r="AA480" s="995"/>
      <c r="AB480" s="995"/>
    </row>
    <row r="481" spans="1:31" s="1033" customFormat="1" ht="63" x14ac:dyDescent="0.3">
      <c r="A481" s="457" t="s">
        <v>611</v>
      </c>
      <c r="B481" s="353" t="s">
        <v>612</v>
      </c>
      <c r="C481" s="354">
        <v>10</v>
      </c>
      <c r="D481" s="354" t="s">
        <v>439</v>
      </c>
      <c r="E481" s="355"/>
      <c r="F481" s="355">
        <v>197522.6</v>
      </c>
      <c r="G481" s="356"/>
      <c r="H481" s="169" t="s">
        <v>613</v>
      </c>
      <c r="I481" s="357">
        <v>43552</v>
      </c>
      <c r="J481" s="357">
        <v>43560</v>
      </c>
      <c r="K481" s="29" t="s">
        <v>614</v>
      </c>
      <c r="L481" s="358" t="s">
        <v>1226</v>
      </c>
      <c r="M481" s="194" t="s">
        <v>1144</v>
      </c>
      <c r="N481" s="194" t="s">
        <v>333</v>
      </c>
      <c r="O481" s="995" t="s">
        <v>615</v>
      </c>
      <c r="P481" s="995"/>
      <c r="Q481" s="995"/>
      <c r="R481" s="995">
        <v>392522.6</v>
      </c>
      <c r="S481" s="995"/>
      <c r="T481" s="995" t="s">
        <v>616</v>
      </c>
      <c r="U481" s="997">
        <v>43822</v>
      </c>
      <c r="V481" s="996">
        <v>195000</v>
      </c>
      <c r="W481" s="997">
        <v>43871</v>
      </c>
      <c r="X481" s="995"/>
      <c r="Y481" s="995"/>
      <c r="Z481" s="997" t="s">
        <v>1209</v>
      </c>
      <c r="AA481" s="1027" t="s">
        <v>2738</v>
      </c>
      <c r="AB481" s="995" t="s">
        <v>342</v>
      </c>
      <c r="AE481" s="225"/>
    </row>
    <row r="482" spans="1:31" s="1033" customFormat="1" ht="37.5" x14ac:dyDescent="0.3">
      <c r="A482" s="457"/>
      <c r="B482" s="353"/>
      <c r="C482" s="354"/>
      <c r="D482" s="354" t="s">
        <v>439</v>
      </c>
      <c r="E482" s="355"/>
      <c r="F482" s="355"/>
      <c r="G482" s="356"/>
      <c r="H482" s="169"/>
      <c r="I482" s="357"/>
      <c r="J482" s="357"/>
      <c r="K482" s="40"/>
      <c r="L482" s="358"/>
      <c r="M482" s="194"/>
      <c r="N482" s="194"/>
      <c r="O482" s="995"/>
      <c r="P482" s="995"/>
      <c r="Q482" s="995"/>
      <c r="R482" s="995"/>
      <c r="S482" s="995"/>
      <c r="T482" s="995" t="s">
        <v>888</v>
      </c>
      <c r="U482" s="997">
        <v>43917</v>
      </c>
      <c r="V482" s="996">
        <v>197522.4</v>
      </c>
      <c r="W482" s="995"/>
      <c r="X482" s="995"/>
      <c r="Y482" s="995"/>
      <c r="Z482" s="995"/>
      <c r="AA482" s="1027"/>
      <c r="AB482" s="995"/>
      <c r="AE482" s="225"/>
    </row>
    <row r="483" spans="1:31" s="1033" customFormat="1" x14ac:dyDescent="0.3">
      <c r="A483" s="457"/>
      <c r="B483" s="353"/>
      <c r="C483" s="354"/>
      <c r="D483" s="354" t="s">
        <v>439</v>
      </c>
      <c r="E483" s="355"/>
      <c r="F483" s="355"/>
      <c r="G483" s="356"/>
      <c r="H483" s="169"/>
      <c r="I483" s="357"/>
      <c r="J483" s="357"/>
      <c r="K483" s="40"/>
      <c r="L483" s="358"/>
      <c r="M483" s="194"/>
      <c r="N483" s="194"/>
      <c r="O483" s="995"/>
      <c r="P483" s="995"/>
      <c r="Q483" s="995"/>
      <c r="R483" s="995"/>
      <c r="S483" s="995"/>
      <c r="T483" s="995" t="s">
        <v>552</v>
      </c>
      <c r="U483" s="997">
        <v>43966</v>
      </c>
      <c r="V483" s="996">
        <v>2786.91</v>
      </c>
      <c r="W483" s="995"/>
      <c r="X483" s="995"/>
      <c r="Y483" s="995"/>
      <c r="Z483" s="995"/>
      <c r="AA483" s="1027"/>
      <c r="AB483" s="995"/>
      <c r="AE483" s="225"/>
    </row>
    <row r="484" spans="1:31" s="1033" customFormat="1" ht="63" x14ac:dyDescent="0.3">
      <c r="A484" s="457" t="s">
        <v>621</v>
      </c>
      <c r="B484" s="353" t="s">
        <v>612</v>
      </c>
      <c r="C484" s="354">
        <v>10</v>
      </c>
      <c r="D484" s="354" t="s">
        <v>439</v>
      </c>
      <c r="E484" s="355"/>
      <c r="F484" s="355">
        <v>170522.6</v>
      </c>
      <c r="G484" s="356"/>
      <c r="H484" s="1" t="s">
        <v>613</v>
      </c>
      <c r="I484" s="360">
        <v>43552</v>
      </c>
      <c r="J484" s="360">
        <v>43560</v>
      </c>
      <c r="K484" s="40" t="s">
        <v>617</v>
      </c>
      <c r="L484" s="358" t="s">
        <v>1145</v>
      </c>
      <c r="M484" s="194" t="s">
        <v>618</v>
      </c>
      <c r="N484" s="194" t="s">
        <v>333</v>
      </c>
      <c r="O484" s="995" t="s">
        <v>619</v>
      </c>
      <c r="P484" s="995"/>
      <c r="Q484" s="995"/>
      <c r="R484" s="995">
        <v>392522.6</v>
      </c>
      <c r="S484" s="995"/>
      <c r="T484" s="995" t="s">
        <v>620</v>
      </c>
      <c r="U484" s="997">
        <v>43822</v>
      </c>
      <c r="V484" s="996">
        <v>222000</v>
      </c>
      <c r="W484" s="997">
        <v>43869</v>
      </c>
      <c r="X484" s="995"/>
      <c r="Y484" s="995"/>
      <c r="Z484" s="995" t="s">
        <v>938</v>
      </c>
      <c r="AA484" s="1027" t="s">
        <v>2739</v>
      </c>
      <c r="AB484" s="995" t="s">
        <v>342</v>
      </c>
      <c r="AE484" s="225"/>
    </row>
    <row r="485" spans="1:31" s="1033" customFormat="1" ht="37.5" x14ac:dyDescent="0.3">
      <c r="A485" s="457"/>
      <c r="B485" s="353"/>
      <c r="C485" s="354"/>
      <c r="D485" s="354" t="s">
        <v>439</v>
      </c>
      <c r="E485" s="355"/>
      <c r="F485" s="355"/>
      <c r="G485" s="356"/>
      <c r="H485" s="1"/>
      <c r="I485" s="360"/>
      <c r="J485" s="360"/>
      <c r="K485" s="40"/>
      <c r="L485" s="358"/>
      <c r="M485" s="194"/>
      <c r="N485" s="194"/>
      <c r="O485" s="995"/>
      <c r="P485" s="995"/>
      <c r="Q485" s="995"/>
      <c r="R485" s="995"/>
      <c r="S485" s="995"/>
      <c r="T485" s="995" t="s">
        <v>887</v>
      </c>
      <c r="U485" s="997">
        <v>43915</v>
      </c>
      <c r="V485" s="996">
        <v>170522.4</v>
      </c>
      <c r="W485" s="997"/>
      <c r="X485" s="995"/>
      <c r="Y485" s="995"/>
      <c r="Z485" s="995"/>
      <c r="AA485" s="1027"/>
      <c r="AB485" s="995"/>
      <c r="AE485" s="225"/>
    </row>
    <row r="486" spans="1:31" s="1033" customFormat="1" x14ac:dyDescent="0.3">
      <c r="A486" s="457"/>
      <c r="B486" s="353"/>
      <c r="C486" s="354"/>
      <c r="D486" s="354" t="s">
        <v>439</v>
      </c>
      <c r="E486" s="355"/>
      <c r="F486" s="355"/>
      <c r="G486" s="356"/>
      <c r="H486" s="1"/>
      <c r="I486" s="360"/>
      <c r="J486" s="360"/>
      <c r="K486" s="40"/>
      <c r="L486" s="358"/>
      <c r="M486" s="194"/>
      <c r="N486" s="345"/>
      <c r="O486" s="979"/>
      <c r="P486" s="979"/>
      <c r="Q486" s="979"/>
      <c r="R486" s="979"/>
      <c r="S486" s="979"/>
      <c r="T486" s="979" t="s">
        <v>552</v>
      </c>
      <c r="U486" s="981">
        <v>44006</v>
      </c>
      <c r="V486" s="980">
        <v>2786.91</v>
      </c>
      <c r="W486" s="981"/>
      <c r="X486" s="979"/>
      <c r="Y486" s="979"/>
      <c r="Z486" s="979"/>
      <c r="AA486" s="1034"/>
      <c r="AB486" s="995"/>
      <c r="AE486" s="225"/>
    </row>
    <row r="487" spans="1:31" ht="165" customHeight="1" x14ac:dyDescent="0.25">
      <c r="A487" s="1065" t="s">
        <v>627</v>
      </c>
      <c r="B487" s="45" t="s">
        <v>274</v>
      </c>
      <c r="C487" s="600">
        <v>1</v>
      </c>
      <c r="D487" s="354" t="s">
        <v>439</v>
      </c>
      <c r="E487" s="47"/>
      <c r="F487" s="165">
        <v>600000</v>
      </c>
      <c r="G487" s="26" t="s">
        <v>275</v>
      </c>
      <c r="H487" s="2" t="s">
        <v>428</v>
      </c>
      <c r="I487" s="674">
        <v>43570</v>
      </c>
      <c r="J487" s="674">
        <v>43581</v>
      </c>
      <c r="K487" s="486" t="s">
        <v>429</v>
      </c>
      <c r="L487" s="22" t="s">
        <v>1147</v>
      </c>
      <c r="N487" s="150" t="s">
        <v>430</v>
      </c>
      <c r="O487" s="1004"/>
      <c r="P487" s="1035"/>
      <c r="Q487" s="1035"/>
      <c r="R487" s="1035"/>
      <c r="S487" s="1035"/>
      <c r="T487" s="1004"/>
      <c r="U487" s="1004"/>
      <c r="V487" s="1035"/>
      <c r="W487" s="1004"/>
      <c r="X487" s="1004"/>
      <c r="Y487" s="1004"/>
      <c r="Z487" s="1004"/>
      <c r="AA487" s="1002" t="s">
        <v>949</v>
      </c>
      <c r="AB487" s="541"/>
      <c r="AE487" s="525"/>
    </row>
    <row r="488" spans="1:31" ht="83.25" customHeight="1" x14ac:dyDescent="0.25">
      <c r="A488" s="1065" t="s">
        <v>273</v>
      </c>
      <c r="B488" s="1062" t="s">
        <v>638</v>
      </c>
      <c r="C488" s="295">
        <v>3</v>
      </c>
      <c r="D488" s="354" t="s">
        <v>439</v>
      </c>
      <c r="E488" s="362"/>
      <c r="F488" s="49">
        <v>285</v>
      </c>
      <c r="G488" s="170"/>
      <c r="H488" s="23" t="s">
        <v>622</v>
      </c>
      <c r="I488" s="170"/>
      <c r="J488" s="244"/>
      <c r="K488" s="290" t="s">
        <v>623</v>
      </c>
      <c r="L488" s="363" t="s">
        <v>1148</v>
      </c>
      <c r="M488" s="194" t="s">
        <v>624</v>
      </c>
      <c r="N488" s="194" t="s">
        <v>355</v>
      </c>
      <c r="O488" s="995" t="s">
        <v>625</v>
      </c>
      <c r="P488" s="995"/>
      <c r="Q488" s="995"/>
      <c r="R488" s="996">
        <v>284.82</v>
      </c>
      <c r="S488" s="995"/>
      <c r="T488" s="995" t="s">
        <v>626</v>
      </c>
      <c r="U488" s="997">
        <v>43901</v>
      </c>
      <c r="V488" s="996">
        <v>284.82</v>
      </c>
      <c r="W488" s="997">
        <v>43825</v>
      </c>
      <c r="X488" s="995"/>
      <c r="Y488" s="995"/>
      <c r="Z488" s="997">
        <v>43839</v>
      </c>
      <c r="AA488" s="970" t="s">
        <v>912</v>
      </c>
      <c r="AB488" s="995" t="s">
        <v>435</v>
      </c>
      <c r="AE488" s="525"/>
    </row>
    <row r="489" spans="1:31" x14ac:dyDescent="0.25">
      <c r="A489" s="1065"/>
      <c r="B489" s="1062"/>
      <c r="C489" s="295"/>
      <c r="D489" s="354" t="s">
        <v>439</v>
      </c>
      <c r="E489" s="362"/>
      <c r="F489" s="49"/>
      <c r="G489" s="170"/>
      <c r="H489" s="23"/>
      <c r="I489" s="170"/>
      <c r="J489" s="244"/>
      <c r="K489" s="290"/>
      <c r="L489" s="363"/>
      <c r="M489" s="194"/>
      <c r="N489" s="194"/>
      <c r="O489" s="995"/>
      <c r="P489" s="995"/>
      <c r="Q489" s="995"/>
      <c r="R489" s="996"/>
      <c r="S489" s="995"/>
      <c r="T489" s="995" t="s">
        <v>552</v>
      </c>
      <c r="U489" s="997">
        <v>43909</v>
      </c>
      <c r="V489" s="996">
        <v>2.56</v>
      </c>
      <c r="W489" s="997"/>
      <c r="X489" s="995"/>
      <c r="Y489" s="995"/>
      <c r="Z489" s="997"/>
      <c r="AA489" s="970"/>
      <c r="AB489" s="995"/>
      <c r="AE489" s="525"/>
    </row>
    <row r="490" spans="1:31" ht="141.75" x14ac:dyDescent="0.25">
      <c r="A490" s="1065" t="s">
        <v>637</v>
      </c>
      <c r="B490" s="1062" t="s">
        <v>628</v>
      </c>
      <c r="C490" s="295">
        <v>1</v>
      </c>
      <c r="D490" s="354" t="s">
        <v>439</v>
      </c>
      <c r="E490" s="362"/>
      <c r="F490" s="49">
        <v>81400</v>
      </c>
      <c r="G490" s="170" t="s">
        <v>629</v>
      </c>
      <c r="H490" s="23"/>
      <c r="I490" s="170"/>
      <c r="J490" s="244" t="s">
        <v>443</v>
      </c>
      <c r="K490" s="290" t="s">
        <v>630</v>
      </c>
      <c r="L490" s="2" t="s">
        <v>1273</v>
      </c>
      <c r="M490" s="194" t="s">
        <v>631</v>
      </c>
      <c r="N490" s="194" t="s">
        <v>430</v>
      </c>
      <c r="O490" s="995" t="s">
        <v>632</v>
      </c>
      <c r="P490" s="996"/>
      <c r="Q490" s="995">
        <v>131480</v>
      </c>
      <c r="R490" s="995"/>
      <c r="S490" s="997"/>
      <c r="T490" s="995" t="s">
        <v>633</v>
      </c>
      <c r="U490" s="997">
        <v>43756</v>
      </c>
      <c r="V490" s="996">
        <v>238418</v>
      </c>
      <c r="W490" s="995"/>
      <c r="X490" s="997"/>
      <c r="Y490" s="995"/>
      <c r="Z490" s="995"/>
      <c r="AA490" s="970" t="s">
        <v>1272</v>
      </c>
      <c r="AB490" s="967" t="s">
        <v>634</v>
      </c>
      <c r="AE490" s="525"/>
    </row>
    <row r="491" spans="1:31" x14ac:dyDescent="0.25">
      <c r="A491" s="1065"/>
      <c r="B491" s="1062"/>
      <c r="C491" s="295"/>
      <c r="D491" s="354" t="s">
        <v>439</v>
      </c>
      <c r="E491" s="362"/>
      <c r="F491" s="49"/>
      <c r="G491" s="170"/>
      <c r="H491" s="23"/>
      <c r="I491" s="170"/>
      <c r="J491" s="244"/>
      <c r="K491" s="290"/>
      <c r="L491" s="363"/>
      <c r="M491" s="194"/>
      <c r="N491" s="194"/>
      <c r="O491" s="995"/>
      <c r="P491" s="996"/>
      <c r="Q491" s="995"/>
      <c r="R491" s="995"/>
      <c r="S491" s="997"/>
      <c r="T491" s="995" t="s">
        <v>635</v>
      </c>
      <c r="U491" s="997">
        <v>43770</v>
      </c>
      <c r="V491" s="996">
        <v>1362.63</v>
      </c>
      <c r="W491" s="995"/>
      <c r="X491" s="997"/>
      <c r="Y491" s="995"/>
      <c r="Z491" s="995"/>
      <c r="AA491" s="967"/>
      <c r="AB491" s="967"/>
      <c r="AE491" s="525"/>
    </row>
    <row r="492" spans="1:31" x14ac:dyDescent="0.25">
      <c r="A492" s="1065"/>
      <c r="B492" s="1062"/>
      <c r="C492" s="295"/>
      <c r="D492" s="354" t="s">
        <v>439</v>
      </c>
      <c r="E492" s="362"/>
      <c r="F492" s="49"/>
      <c r="G492" s="170"/>
      <c r="H492" s="23"/>
      <c r="I492" s="170"/>
      <c r="J492" s="244"/>
      <c r="K492" s="290"/>
      <c r="L492" s="363"/>
      <c r="M492" s="194"/>
      <c r="N492" s="194"/>
      <c r="O492" s="995"/>
      <c r="P492" s="996"/>
      <c r="Q492" s="995"/>
      <c r="R492" s="995"/>
      <c r="S492" s="997"/>
      <c r="T492" s="995" t="s">
        <v>636</v>
      </c>
      <c r="U492" s="997">
        <v>43775</v>
      </c>
      <c r="V492" s="996">
        <v>-1.49</v>
      </c>
      <c r="W492" s="995"/>
      <c r="X492" s="997"/>
      <c r="Y492" s="995"/>
      <c r="Z492" s="995"/>
      <c r="AA492" s="967"/>
      <c r="AB492" s="967"/>
      <c r="AE492" s="525"/>
    </row>
    <row r="493" spans="1:31" ht="56.25" x14ac:dyDescent="0.25">
      <c r="A493" s="1065"/>
      <c r="B493" s="1062"/>
      <c r="C493" s="295"/>
      <c r="D493" s="354" t="s">
        <v>439</v>
      </c>
      <c r="E493" s="362"/>
      <c r="F493" s="49"/>
      <c r="G493" s="170"/>
      <c r="H493" s="23"/>
      <c r="I493" s="170"/>
      <c r="J493" s="244"/>
      <c r="K493" s="290"/>
      <c r="L493" s="363"/>
      <c r="M493" s="194"/>
      <c r="N493" s="194"/>
      <c r="O493" s="995"/>
      <c r="P493" s="996"/>
      <c r="Q493" s="995"/>
      <c r="R493" s="995"/>
      <c r="S493" s="997"/>
      <c r="T493" s="995" t="s">
        <v>848</v>
      </c>
      <c r="U493" s="997">
        <v>43886</v>
      </c>
      <c r="V493" s="996">
        <v>61893.58</v>
      </c>
      <c r="W493" s="995" t="s">
        <v>881</v>
      </c>
      <c r="X493" s="997">
        <v>43886</v>
      </c>
      <c r="Y493" s="995">
        <v>22873.31</v>
      </c>
      <c r="Z493" s="997" t="s">
        <v>1271</v>
      </c>
      <c r="AA493" s="1021"/>
      <c r="AB493" s="984"/>
      <c r="AE493" s="525"/>
    </row>
    <row r="494" spans="1:31" ht="56.25" x14ac:dyDescent="0.25">
      <c r="A494" s="1065"/>
      <c r="B494" s="1062"/>
      <c r="C494" s="295"/>
      <c r="D494" s="354" t="s">
        <v>439</v>
      </c>
      <c r="E494" s="362"/>
      <c r="F494" s="49"/>
      <c r="G494" s="170"/>
      <c r="H494" s="23"/>
      <c r="I494" s="170"/>
      <c r="J494" s="244"/>
      <c r="K494" s="290"/>
      <c r="L494" s="363"/>
      <c r="M494" s="194"/>
      <c r="N494" s="194"/>
      <c r="O494" s="995"/>
      <c r="P494" s="996"/>
      <c r="Q494" s="995"/>
      <c r="R494" s="995"/>
      <c r="S494" s="997"/>
      <c r="T494" s="995" t="s">
        <v>847</v>
      </c>
      <c r="U494" s="997"/>
      <c r="V494" s="996"/>
      <c r="W494" s="995" t="s">
        <v>880</v>
      </c>
      <c r="X494" s="997">
        <v>43920</v>
      </c>
      <c r="Y494" s="995">
        <v>240</v>
      </c>
      <c r="Z494" s="995"/>
      <c r="AA494" s="987"/>
      <c r="AB494" s="967"/>
      <c r="AE494" s="525"/>
    </row>
    <row r="495" spans="1:31" ht="37.5" x14ac:dyDescent="0.25">
      <c r="A495" s="1065"/>
      <c r="B495" s="1062"/>
      <c r="C495" s="295"/>
      <c r="D495" s="354" t="s">
        <v>439</v>
      </c>
      <c r="E495" s="362"/>
      <c r="F495" s="49"/>
      <c r="G495" s="170"/>
      <c r="H495" s="23"/>
      <c r="I495" s="170"/>
      <c r="J495" s="244"/>
      <c r="K495" s="290"/>
      <c r="L495" s="363"/>
      <c r="M495" s="194"/>
      <c r="N495" s="194"/>
      <c r="O495" s="995"/>
      <c r="P495" s="996"/>
      <c r="Q495" s="995"/>
      <c r="R495" s="995"/>
      <c r="S495" s="997"/>
      <c r="T495" s="995" t="s">
        <v>635</v>
      </c>
      <c r="U495" s="997">
        <v>43903</v>
      </c>
      <c r="V495" s="996">
        <v>2997.47</v>
      </c>
      <c r="W495" s="995" t="s">
        <v>1179</v>
      </c>
      <c r="X495" s="997"/>
      <c r="Y495" s="995"/>
      <c r="Z495" s="995"/>
      <c r="AA495" s="1021"/>
      <c r="AB495" s="984"/>
      <c r="AE495" s="525"/>
    </row>
    <row r="496" spans="1:31" x14ac:dyDescent="0.25">
      <c r="A496" s="1065"/>
      <c r="B496" s="1062"/>
      <c r="C496" s="295"/>
      <c r="D496" s="354" t="s">
        <v>439</v>
      </c>
      <c r="E496" s="362"/>
      <c r="F496" s="49"/>
      <c r="G496" s="170"/>
      <c r="H496" s="23"/>
      <c r="I496" s="170"/>
      <c r="J496" s="244"/>
      <c r="K496" s="290"/>
      <c r="L496" s="363"/>
      <c r="M496" s="194"/>
      <c r="N496" s="194"/>
      <c r="O496" s="995"/>
      <c r="P496" s="996"/>
      <c r="Q496" s="995"/>
      <c r="R496" s="995"/>
      <c r="S496" s="997"/>
      <c r="T496" s="995" t="s">
        <v>552</v>
      </c>
      <c r="U496" s="997">
        <v>37422</v>
      </c>
      <c r="V496" s="996">
        <v>612.54999999999995</v>
      </c>
      <c r="W496" s="995"/>
      <c r="X496" s="997"/>
      <c r="Y496" s="995"/>
      <c r="Z496" s="995"/>
      <c r="AA496" s="1021"/>
      <c r="AB496" s="984"/>
      <c r="AE496" s="525"/>
    </row>
    <row r="497" spans="1:31" x14ac:dyDescent="0.25">
      <c r="A497" s="1065"/>
      <c r="B497" s="1062"/>
      <c r="C497" s="295"/>
      <c r="D497" s="354" t="s">
        <v>439</v>
      </c>
      <c r="E497" s="362"/>
      <c r="F497" s="49"/>
      <c r="G497" s="170"/>
      <c r="H497" s="23"/>
      <c r="I497" s="170"/>
      <c r="J497" s="244"/>
      <c r="K497" s="290"/>
      <c r="L497" s="363"/>
      <c r="M497" s="194"/>
      <c r="N497" s="194"/>
      <c r="O497" s="995"/>
      <c r="P497" s="996"/>
      <c r="Q497" s="995"/>
      <c r="R497" s="995"/>
      <c r="S497" s="997"/>
      <c r="T497" s="995" t="s">
        <v>552</v>
      </c>
      <c r="U497" s="997">
        <v>37422</v>
      </c>
      <c r="V497" s="996">
        <v>2392.4299999999998</v>
      </c>
      <c r="W497" s="995"/>
      <c r="X497" s="997"/>
      <c r="Y497" s="995"/>
      <c r="Z497" s="995"/>
      <c r="AA497" s="1021"/>
      <c r="AB497" s="984"/>
      <c r="AE497" s="525"/>
    </row>
    <row r="498" spans="1:31" ht="75" x14ac:dyDescent="0.25">
      <c r="A498" s="1065" t="s">
        <v>639</v>
      </c>
      <c r="B498" s="1062" t="s">
        <v>644</v>
      </c>
      <c r="C498" s="295">
        <v>1</v>
      </c>
      <c r="D498" s="354" t="s">
        <v>439</v>
      </c>
      <c r="E498" s="362"/>
      <c r="F498" s="49">
        <v>213743</v>
      </c>
      <c r="G498" s="170"/>
      <c r="H498" s="23"/>
      <c r="I498" s="170"/>
      <c r="J498" s="244"/>
      <c r="K498" s="290" t="s">
        <v>640</v>
      </c>
      <c r="L498" s="2" t="s">
        <v>1211</v>
      </c>
      <c r="M498" s="194" t="s">
        <v>641</v>
      </c>
      <c r="N498" s="198" t="s">
        <v>462</v>
      </c>
      <c r="O498" s="995" t="s">
        <v>642</v>
      </c>
      <c r="P498" s="995"/>
      <c r="Q498" s="997"/>
      <c r="R498" s="995">
        <v>213412.95</v>
      </c>
      <c r="S498" s="997"/>
      <c r="T498" s="995" t="s">
        <v>892</v>
      </c>
      <c r="U498" s="997">
        <v>43907</v>
      </c>
      <c r="V498" s="996">
        <v>209850.19</v>
      </c>
      <c r="W498" s="1036">
        <v>43829</v>
      </c>
      <c r="X498" s="995"/>
      <c r="Y498" s="967"/>
      <c r="Z498" s="969">
        <v>43860</v>
      </c>
      <c r="AA498" s="1037" t="s">
        <v>950</v>
      </c>
      <c r="AB498" s="984" t="s">
        <v>643</v>
      </c>
      <c r="AE498" s="525"/>
    </row>
    <row r="499" spans="1:31" ht="37.5" x14ac:dyDescent="0.25">
      <c r="A499" s="1065"/>
      <c r="B499" s="1062"/>
      <c r="C499" s="295"/>
      <c r="D499" s="354" t="s">
        <v>439</v>
      </c>
      <c r="E499" s="362"/>
      <c r="F499" s="49"/>
      <c r="G499" s="170"/>
      <c r="H499" s="23"/>
      <c r="I499" s="170"/>
      <c r="J499" s="244"/>
      <c r="K499" s="290"/>
      <c r="L499" s="2"/>
      <c r="M499" s="194"/>
      <c r="N499" s="198"/>
      <c r="O499" s="995"/>
      <c r="P499" s="995"/>
      <c r="Q499" s="997"/>
      <c r="R499" s="995"/>
      <c r="S499" s="997"/>
      <c r="T499" s="995" t="s">
        <v>839</v>
      </c>
      <c r="U499" s="997">
        <v>43915</v>
      </c>
      <c r="V499" s="996">
        <v>1631.48</v>
      </c>
      <c r="W499" s="997">
        <v>43867</v>
      </c>
      <c r="X499" s="995"/>
      <c r="Y499" s="967"/>
      <c r="Z499" s="969">
        <v>43881</v>
      </c>
      <c r="AA499" s="1029" t="s">
        <v>860</v>
      </c>
      <c r="AB499" s="1000"/>
      <c r="AE499" s="525"/>
    </row>
    <row r="500" spans="1:31" ht="37.5" x14ac:dyDescent="0.25">
      <c r="A500" s="1065"/>
      <c r="B500" s="1062"/>
      <c r="C500" s="295"/>
      <c r="D500" s="354" t="s">
        <v>439</v>
      </c>
      <c r="E500" s="362"/>
      <c r="F500" s="49"/>
      <c r="G500" s="170"/>
      <c r="H500" s="23"/>
      <c r="I500" s="170"/>
      <c r="J500" s="244"/>
      <c r="K500" s="290"/>
      <c r="L500" s="2"/>
      <c r="M500" s="194"/>
      <c r="N500" s="198"/>
      <c r="O500" s="995"/>
      <c r="P500" s="995"/>
      <c r="Q500" s="997"/>
      <c r="R500" s="995"/>
      <c r="S500" s="997"/>
      <c r="T500" s="995" t="s">
        <v>895</v>
      </c>
      <c r="U500" s="997">
        <v>43887</v>
      </c>
      <c r="V500" s="996">
        <v>1931.28</v>
      </c>
      <c r="W500" s="997">
        <v>43894</v>
      </c>
      <c r="X500" s="995"/>
      <c r="Y500" s="967"/>
      <c r="Z500" s="969"/>
      <c r="AA500" s="1029"/>
      <c r="AB500" s="1000"/>
      <c r="AE500" s="525"/>
    </row>
    <row r="501" spans="1:31" x14ac:dyDescent="0.25">
      <c r="A501" s="1065"/>
      <c r="B501" s="1062"/>
      <c r="C501" s="295"/>
      <c r="D501" s="354" t="s">
        <v>439</v>
      </c>
      <c r="E501" s="362"/>
      <c r="F501" s="49"/>
      <c r="G501" s="170"/>
      <c r="H501" s="23"/>
      <c r="I501" s="170"/>
      <c r="J501" s="244"/>
      <c r="K501" s="290"/>
      <c r="L501" s="2"/>
      <c r="M501" s="194"/>
      <c r="N501" s="198"/>
      <c r="O501" s="995"/>
      <c r="P501" s="995"/>
      <c r="Q501" s="997"/>
      <c r="R501" s="995"/>
      <c r="S501" s="997"/>
      <c r="T501" s="995" t="s">
        <v>552</v>
      </c>
      <c r="U501" s="997">
        <v>43934</v>
      </c>
      <c r="V501" s="996">
        <v>1888.65</v>
      </c>
      <c r="W501" s="997"/>
      <c r="X501" s="995"/>
      <c r="Y501" s="967"/>
      <c r="Z501" s="969"/>
      <c r="AA501" s="1029"/>
      <c r="AB501" s="1000"/>
      <c r="AE501" s="525"/>
    </row>
    <row r="502" spans="1:31" x14ac:dyDescent="0.25">
      <c r="A502" s="1065"/>
      <c r="B502" s="1062"/>
      <c r="C502" s="295"/>
      <c r="D502" s="354" t="s">
        <v>439</v>
      </c>
      <c r="E502" s="362"/>
      <c r="F502" s="49"/>
      <c r="G502" s="170"/>
      <c r="H502" s="23"/>
      <c r="I502" s="170"/>
      <c r="J502" s="244"/>
      <c r="K502" s="290"/>
      <c r="L502" s="2"/>
      <c r="M502" s="194"/>
      <c r="N502" s="198"/>
      <c r="O502" s="995"/>
      <c r="P502" s="995"/>
      <c r="Q502" s="997"/>
      <c r="R502" s="995"/>
      <c r="S502" s="997"/>
      <c r="T502" s="995" t="s">
        <v>552</v>
      </c>
      <c r="U502" s="997">
        <v>43970</v>
      </c>
      <c r="V502" s="996">
        <v>25.3</v>
      </c>
      <c r="W502" s="997"/>
      <c r="X502" s="995"/>
      <c r="Y502" s="967"/>
      <c r="Z502" s="969"/>
      <c r="AA502" s="1029"/>
      <c r="AB502" s="1000"/>
      <c r="AE502" s="525"/>
    </row>
    <row r="503" spans="1:31" ht="164.25" customHeight="1" x14ac:dyDescent="0.25">
      <c r="A503" s="1065" t="s">
        <v>651</v>
      </c>
      <c r="B503" s="1062" t="s">
        <v>645</v>
      </c>
      <c r="C503" s="295">
        <v>2</v>
      </c>
      <c r="D503" s="354" t="s">
        <v>439</v>
      </c>
      <c r="E503" s="362"/>
      <c r="F503" s="49">
        <v>1285</v>
      </c>
      <c r="G503" s="170"/>
      <c r="H503" s="7" t="s">
        <v>646</v>
      </c>
      <c r="I503" s="170"/>
      <c r="J503" s="244"/>
      <c r="K503" s="290" t="s">
        <v>1149</v>
      </c>
      <c r="L503" s="363" t="s">
        <v>1150</v>
      </c>
      <c r="M503" s="194" t="s">
        <v>647</v>
      </c>
      <c r="N503" s="194"/>
      <c r="O503" s="995" t="s">
        <v>648</v>
      </c>
      <c r="P503" s="995"/>
      <c r="Q503" s="995"/>
      <c r="R503" s="996">
        <v>1285.52</v>
      </c>
      <c r="S503" s="995"/>
      <c r="T503" s="995" t="s">
        <v>649</v>
      </c>
      <c r="U503" s="997"/>
      <c r="V503" s="996"/>
      <c r="W503" s="997">
        <v>43888</v>
      </c>
      <c r="X503" s="995"/>
      <c r="Y503" s="995"/>
      <c r="Z503" s="997">
        <v>43910</v>
      </c>
      <c r="AA503" s="970" t="s">
        <v>939</v>
      </c>
      <c r="AB503" s="995" t="s">
        <v>442</v>
      </c>
      <c r="AE503" s="525"/>
    </row>
    <row r="504" spans="1:31" x14ac:dyDescent="0.25">
      <c r="A504" s="1065"/>
      <c r="B504" s="1062"/>
      <c r="C504" s="295"/>
      <c r="D504" s="354" t="s">
        <v>439</v>
      </c>
      <c r="E504" s="362"/>
      <c r="F504" s="49"/>
      <c r="G504" s="170"/>
      <c r="H504" s="7"/>
      <c r="I504" s="170"/>
      <c r="J504" s="244"/>
      <c r="K504" s="290"/>
      <c r="L504" s="300"/>
      <c r="M504" s="194"/>
      <c r="N504" s="194"/>
      <c r="O504" s="995"/>
      <c r="P504" s="995"/>
      <c r="Q504" s="995"/>
      <c r="R504" s="996"/>
      <c r="S504" s="995"/>
      <c r="T504" s="995" t="s">
        <v>650</v>
      </c>
      <c r="U504" s="997">
        <v>43886</v>
      </c>
      <c r="V504" s="996">
        <v>1285.52</v>
      </c>
      <c r="W504" s="997"/>
      <c r="X504" s="995"/>
      <c r="Y504" s="995"/>
      <c r="Z504" s="997"/>
      <c r="AA504" s="970"/>
      <c r="AB504" s="995"/>
      <c r="AE504" s="525"/>
    </row>
    <row r="505" spans="1:31" x14ac:dyDescent="0.25">
      <c r="A505" s="1065"/>
      <c r="B505" s="1062"/>
      <c r="C505" s="295"/>
      <c r="D505" s="354" t="s">
        <v>439</v>
      </c>
      <c r="E505" s="362"/>
      <c r="F505" s="49"/>
      <c r="G505" s="170"/>
      <c r="H505" s="7"/>
      <c r="I505" s="170"/>
      <c r="J505" s="244"/>
      <c r="K505" s="290"/>
      <c r="L505" s="300"/>
      <c r="M505" s="194"/>
      <c r="N505" s="194"/>
      <c r="O505" s="995"/>
      <c r="P505" s="995"/>
      <c r="Q505" s="995"/>
      <c r="R505" s="996"/>
      <c r="S505" s="995"/>
      <c r="T505" s="995" t="s">
        <v>552</v>
      </c>
      <c r="U505" s="997">
        <v>43966</v>
      </c>
      <c r="V505" s="996">
        <v>9.1300000000000008</v>
      </c>
      <c r="W505" s="997"/>
      <c r="X505" s="995"/>
      <c r="Y505" s="995"/>
      <c r="Z505" s="997"/>
      <c r="AA505" s="970"/>
      <c r="AB505" s="995"/>
      <c r="AE505" s="525"/>
    </row>
    <row r="506" spans="1:31" s="1038" customFormat="1" ht="110.25" x14ac:dyDescent="0.25">
      <c r="A506" s="1065" t="s">
        <v>656</v>
      </c>
      <c r="B506" s="1062" t="s">
        <v>657</v>
      </c>
      <c r="C506" s="23">
        <v>5</v>
      </c>
      <c r="D506" s="368" t="s">
        <v>439</v>
      </c>
      <c r="E506" s="362"/>
      <c r="F506" s="49">
        <v>29850</v>
      </c>
      <c r="G506" s="170"/>
      <c r="H506" s="23" t="s">
        <v>652</v>
      </c>
      <c r="I506" s="170"/>
      <c r="J506" s="369"/>
      <c r="K506" s="370" t="s">
        <v>653</v>
      </c>
      <c r="L506" s="371" t="s">
        <v>1151</v>
      </c>
      <c r="M506" s="194" t="s">
        <v>1152</v>
      </c>
      <c r="N506" s="194"/>
      <c r="O506" s="995" t="s">
        <v>654</v>
      </c>
      <c r="P506" s="995"/>
      <c r="Q506" s="995"/>
      <c r="R506" s="996">
        <v>29850</v>
      </c>
      <c r="S506" s="995"/>
      <c r="T506" s="995" t="s">
        <v>655</v>
      </c>
      <c r="U506" s="997">
        <v>43886</v>
      </c>
      <c r="V506" s="996">
        <v>29850</v>
      </c>
      <c r="W506" s="997">
        <v>43825</v>
      </c>
      <c r="X506" s="995"/>
      <c r="Y506" s="995"/>
      <c r="Z506" s="997">
        <v>43839</v>
      </c>
      <c r="AA506" s="970" t="s">
        <v>872</v>
      </c>
      <c r="AB506" s="995" t="s">
        <v>442</v>
      </c>
    </row>
    <row r="507" spans="1:31" s="1038" customFormat="1" x14ac:dyDescent="0.25">
      <c r="A507" s="1065"/>
      <c r="B507" s="373"/>
      <c r="C507" s="160"/>
      <c r="D507" s="368" t="s">
        <v>439</v>
      </c>
      <c r="E507" s="374"/>
      <c r="F507" s="375"/>
      <c r="G507" s="203"/>
      <c r="H507" s="160"/>
      <c r="I507" s="376"/>
      <c r="J507" s="377"/>
      <c r="K507" s="378"/>
      <c r="L507" s="379"/>
      <c r="M507" s="194"/>
      <c r="N507" s="194"/>
      <c r="O507" s="995"/>
      <c r="P507" s="995"/>
      <c r="Q507" s="995"/>
      <c r="R507" s="996"/>
      <c r="S507" s="995"/>
      <c r="T507" s="995" t="s">
        <v>552</v>
      </c>
      <c r="U507" s="997">
        <v>43896</v>
      </c>
      <c r="V507" s="996">
        <v>268.64999999999998</v>
      </c>
      <c r="W507" s="997"/>
      <c r="X507" s="995"/>
      <c r="Y507" s="995"/>
      <c r="Z507" s="997"/>
      <c r="AA507" s="970"/>
      <c r="AB507" s="995"/>
    </row>
    <row r="508" spans="1:31" s="1038" customFormat="1" ht="56.25" x14ac:dyDescent="0.25">
      <c r="A508" s="1065" t="s">
        <v>658</v>
      </c>
      <c r="B508" s="353" t="s">
        <v>659</v>
      </c>
      <c r="C508" s="150">
        <v>13</v>
      </c>
      <c r="D508" s="354" t="s">
        <v>439</v>
      </c>
      <c r="E508" s="172"/>
      <c r="F508" s="172">
        <v>36660</v>
      </c>
      <c r="G508" s="173"/>
      <c r="H508" s="150"/>
      <c r="I508" s="380"/>
      <c r="J508" s="380"/>
      <c r="K508" s="205" t="s">
        <v>660</v>
      </c>
      <c r="L508" s="158" t="s">
        <v>1153</v>
      </c>
      <c r="M508" s="292" t="s">
        <v>661</v>
      </c>
      <c r="N508" s="292"/>
      <c r="O508" s="967" t="s">
        <v>662</v>
      </c>
      <c r="P508" s="1039"/>
      <c r="Q508" s="1039"/>
      <c r="R508" s="968">
        <v>36660</v>
      </c>
      <c r="S508" s="1039"/>
      <c r="T508" s="967" t="s">
        <v>663</v>
      </c>
      <c r="U508" s="969">
        <v>43822</v>
      </c>
      <c r="V508" s="968">
        <v>24258</v>
      </c>
      <c r="W508" s="969">
        <v>43826</v>
      </c>
      <c r="X508" s="967"/>
      <c r="Y508" s="967"/>
      <c r="Z508" s="969">
        <v>43474</v>
      </c>
      <c r="AA508" s="970" t="s">
        <v>871</v>
      </c>
      <c r="AB508" s="967" t="s">
        <v>664</v>
      </c>
    </row>
    <row r="509" spans="1:31" ht="37.5" x14ac:dyDescent="0.25">
      <c r="A509" s="1065"/>
      <c r="B509" s="353"/>
      <c r="C509" s="382"/>
      <c r="D509" s="354" t="s">
        <v>439</v>
      </c>
      <c r="E509" s="383"/>
      <c r="F509" s="355"/>
      <c r="G509" s="356"/>
      <c r="H509" s="1"/>
      <c r="I509" s="384"/>
      <c r="J509" s="385"/>
      <c r="K509" s="290"/>
      <c r="L509" s="158"/>
      <c r="M509" s="292"/>
      <c r="N509" s="292"/>
      <c r="O509" s="967"/>
      <c r="P509" s="1039"/>
      <c r="Q509" s="1039"/>
      <c r="R509" s="968"/>
      <c r="S509" s="1039"/>
      <c r="T509" s="967" t="s">
        <v>784</v>
      </c>
      <c r="U509" s="969">
        <v>43886</v>
      </c>
      <c r="V509" s="968">
        <v>12402</v>
      </c>
      <c r="W509" s="969"/>
      <c r="X509" s="967"/>
      <c r="Y509" s="967"/>
      <c r="Z509" s="969"/>
      <c r="AA509" s="967"/>
      <c r="AB509" s="967"/>
      <c r="AE509" s="525"/>
    </row>
    <row r="510" spans="1:31" x14ac:dyDescent="0.25">
      <c r="A510" s="1065"/>
      <c r="B510" s="353"/>
      <c r="C510" s="382"/>
      <c r="D510" s="354" t="s">
        <v>439</v>
      </c>
      <c r="E510" s="383"/>
      <c r="F510" s="355"/>
      <c r="G510" s="356"/>
      <c r="H510" s="1"/>
      <c r="I510" s="384"/>
      <c r="J510" s="385"/>
      <c r="K510" s="290"/>
      <c r="L510" s="158"/>
      <c r="M510" s="292"/>
      <c r="N510" s="292"/>
      <c r="O510" s="967"/>
      <c r="P510" s="1039"/>
      <c r="Q510" s="1039"/>
      <c r="R510" s="968"/>
      <c r="S510" s="1039"/>
      <c r="T510" s="967" t="s">
        <v>552</v>
      </c>
      <c r="U510" s="969">
        <v>43896</v>
      </c>
      <c r="V510" s="968">
        <v>329.94</v>
      </c>
      <c r="W510" s="969"/>
      <c r="X510" s="967"/>
      <c r="Y510" s="967"/>
      <c r="Z510" s="969"/>
      <c r="AA510" s="967"/>
      <c r="AB510" s="967"/>
      <c r="AE510" s="525"/>
    </row>
    <row r="511" spans="1:31" ht="72.75" customHeight="1" x14ac:dyDescent="0.25">
      <c r="A511" s="1065" t="s">
        <v>665</v>
      </c>
      <c r="B511" s="1062" t="s">
        <v>671</v>
      </c>
      <c r="C511" s="295">
        <v>8</v>
      </c>
      <c r="D511" s="354" t="s">
        <v>439</v>
      </c>
      <c r="E511" s="362"/>
      <c r="F511" s="49">
        <v>39200</v>
      </c>
      <c r="G511" s="170"/>
      <c r="H511" s="23" t="s">
        <v>666</v>
      </c>
      <c r="I511" s="170"/>
      <c r="J511" s="244"/>
      <c r="K511" s="290" t="s">
        <v>667</v>
      </c>
      <c r="L511" s="363" t="s">
        <v>1154</v>
      </c>
      <c r="M511" s="194" t="s">
        <v>668</v>
      </c>
      <c r="N511" s="194" t="s">
        <v>333</v>
      </c>
      <c r="O511" s="995" t="s">
        <v>669</v>
      </c>
      <c r="P511" s="995"/>
      <c r="Q511" s="995"/>
      <c r="R511" s="996">
        <v>39200</v>
      </c>
      <c r="S511" s="995"/>
      <c r="T511" s="995" t="s">
        <v>670</v>
      </c>
      <c r="U511" s="997">
        <v>43886</v>
      </c>
      <c r="V511" s="996">
        <v>39200</v>
      </c>
      <c r="W511" s="997">
        <v>43829</v>
      </c>
      <c r="X511" s="995"/>
      <c r="Y511" s="995"/>
      <c r="Z511" s="997">
        <v>43839</v>
      </c>
      <c r="AA511" s="970" t="s">
        <v>871</v>
      </c>
      <c r="AB511" s="995" t="s">
        <v>444</v>
      </c>
      <c r="AE511" s="525"/>
    </row>
    <row r="512" spans="1:31" x14ac:dyDescent="0.25">
      <c r="A512" s="1065"/>
      <c r="B512" s="1062"/>
      <c r="C512" s="295"/>
      <c r="D512" s="354" t="s">
        <v>439</v>
      </c>
      <c r="E512" s="362"/>
      <c r="F512" s="49"/>
      <c r="G512" s="170"/>
      <c r="H512" s="23"/>
      <c r="I512" s="170"/>
      <c r="J512" s="244"/>
      <c r="K512" s="290"/>
      <c r="L512" s="363"/>
      <c r="M512" s="345"/>
      <c r="N512" s="345"/>
      <c r="O512" s="979"/>
      <c r="P512" s="979"/>
      <c r="Q512" s="979"/>
      <c r="R512" s="980"/>
      <c r="S512" s="979"/>
      <c r="T512" s="979" t="s">
        <v>552</v>
      </c>
      <c r="U512" s="981">
        <v>43896</v>
      </c>
      <c r="V512" s="980">
        <v>352.8</v>
      </c>
      <c r="W512" s="981"/>
      <c r="X512" s="979"/>
      <c r="Y512" s="979"/>
      <c r="Z512" s="981"/>
      <c r="AA512" s="982"/>
      <c r="AB512" s="979"/>
      <c r="AE512" s="525"/>
    </row>
    <row r="513" spans="1:31" ht="141.75" x14ac:dyDescent="0.25">
      <c r="A513" s="1065" t="s">
        <v>672</v>
      </c>
      <c r="B513" s="945" t="s">
        <v>676</v>
      </c>
      <c r="C513" s="23">
        <v>9</v>
      </c>
      <c r="D513" s="354" t="s">
        <v>439</v>
      </c>
      <c r="E513" s="48"/>
      <c r="F513" s="49">
        <v>630</v>
      </c>
      <c r="G513" s="170"/>
      <c r="H513" s="838" t="s">
        <v>1155</v>
      </c>
      <c r="I513" s="838" t="s">
        <v>1156</v>
      </c>
      <c r="J513" s="389" t="s">
        <v>1157</v>
      </c>
      <c r="K513" s="1058" t="s">
        <v>1158</v>
      </c>
      <c r="L513" s="945" t="s">
        <v>1159</v>
      </c>
      <c r="M513" s="294" t="s">
        <v>673</v>
      </c>
      <c r="N513" s="294" t="s">
        <v>430</v>
      </c>
      <c r="O513" s="984" t="s">
        <v>674</v>
      </c>
      <c r="P513" s="984"/>
      <c r="Q513" s="984"/>
      <c r="R513" s="985">
        <v>629.46</v>
      </c>
      <c r="S513" s="984"/>
      <c r="T513" s="984" t="s">
        <v>675</v>
      </c>
      <c r="U513" s="986">
        <v>43889</v>
      </c>
      <c r="V513" s="985">
        <v>629.46</v>
      </c>
      <c r="W513" s="986">
        <v>43830</v>
      </c>
      <c r="X513" s="984"/>
      <c r="Y513" s="984"/>
      <c r="Z513" s="986">
        <v>43839</v>
      </c>
      <c r="AA513" s="982" t="s">
        <v>877</v>
      </c>
      <c r="AB513" s="984" t="s">
        <v>347</v>
      </c>
      <c r="AE513" s="525"/>
    </row>
    <row r="514" spans="1:31" x14ac:dyDescent="0.25">
      <c r="A514" s="1065"/>
      <c r="B514" s="1062"/>
      <c r="C514" s="295"/>
      <c r="D514" s="354" t="s">
        <v>439</v>
      </c>
      <c r="E514" s="362"/>
      <c r="F514" s="390"/>
      <c r="G514" s="170"/>
      <c r="H514" s="838"/>
      <c r="I514" s="391"/>
      <c r="J514" s="389"/>
      <c r="K514" s="290"/>
      <c r="L514" s="945"/>
      <c r="M514" s="294"/>
      <c r="N514" s="294"/>
      <c r="O514" s="984"/>
      <c r="P514" s="984"/>
      <c r="Q514" s="984"/>
      <c r="R514" s="985"/>
      <c r="S514" s="984"/>
      <c r="T514" s="984" t="s">
        <v>552</v>
      </c>
      <c r="U514" s="986">
        <v>43900</v>
      </c>
      <c r="V514" s="985">
        <v>5.67</v>
      </c>
      <c r="W514" s="986"/>
      <c r="X514" s="984"/>
      <c r="Y514" s="984"/>
      <c r="Z514" s="986"/>
      <c r="AA514" s="982"/>
      <c r="AB514" s="984"/>
      <c r="AE514" s="525"/>
    </row>
    <row r="515" spans="1:31" ht="78.75" x14ac:dyDescent="0.25">
      <c r="A515" s="1065" t="s">
        <v>677</v>
      </c>
      <c r="B515" s="1062" t="s">
        <v>678</v>
      </c>
      <c r="C515" s="295">
        <v>5</v>
      </c>
      <c r="D515" s="354" t="s">
        <v>439</v>
      </c>
      <c r="E515" s="362"/>
      <c r="F515" s="390">
        <v>12200</v>
      </c>
      <c r="G515" s="170"/>
      <c r="H515" s="23" t="s">
        <v>679</v>
      </c>
      <c r="I515" s="170"/>
      <c r="J515" s="244"/>
      <c r="K515" s="290" t="s">
        <v>680</v>
      </c>
      <c r="L515" s="363" t="s">
        <v>1490</v>
      </c>
      <c r="M515" s="194" t="s">
        <v>681</v>
      </c>
      <c r="N515" s="194"/>
      <c r="O515" s="995" t="s">
        <v>682</v>
      </c>
      <c r="P515" s="995"/>
      <c r="Q515" s="995"/>
      <c r="R515" s="996">
        <v>12181.2</v>
      </c>
      <c r="S515" s="995"/>
      <c r="T515" s="995" t="s">
        <v>919</v>
      </c>
      <c r="U515" s="997"/>
      <c r="V515" s="996"/>
      <c r="W515" s="997">
        <v>43847</v>
      </c>
      <c r="X515" s="995"/>
      <c r="Y515" s="995"/>
      <c r="Z515" s="997">
        <v>43985</v>
      </c>
      <c r="AA515" s="970" t="s">
        <v>939</v>
      </c>
      <c r="AB515" s="995" t="s">
        <v>463</v>
      </c>
      <c r="AE515" s="525"/>
    </row>
    <row r="516" spans="1:31" x14ac:dyDescent="0.25">
      <c r="A516" s="1065"/>
      <c r="B516" s="1062"/>
      <c r="C516" s="295"/>
      <c r="D516" s="354" t="s">
        <v>439</v>
      </c>
      <c r="E516" s="392"/>
      <c r="F516" s="390"/>
      <c r="G516" s="170"/>
      <c r="H516" s="23"/>
      <c r="I516" s="170"/>
      <c r="J516" s="244"/>
      <c r="K516" s="290"/>
      <c r="L516" s="363"/>
      <c r="M516" s="403"/>
      <c r="N516" s="403"/>
      <c r="O516" s="995"/>
      <c r="P516" s="995"/>
      <c r="Q516" s="995"/>
      <c r="R516" s="996"/>
      <c r="S516" s="995"/>
      <c r="T516" s="995" t="s">
        <v>920</v>
      </c>
      <c r="U516" s="997">
        <v>43907</v>
      </c>
      <c r="V516" s="996">
        <v>12181.2</v>
      </c>
      <c r="W516" s="997"/>
      <c r="X516" s="995"/>
      <c r="Y516" s="995"/>
      <c r="Z516" s="997"/>
      <c r="AA516" s="970"/>
      <c r="AB516" s="995"/>
      <c r="AE516" s="525"/>
    </row>
    <row r="517" spans="1:31" x14ac:dyDescent="0.25">
      <c r="A517" s="1065"/>
      <c r="B517" s="1062"/>
      <c r="C517" s="295"/>
      <c r="D517" s="354" t="s">
        <v>439</v>
      </c>
      <c r="E517" s="392"/>
      <c r="F517" s="390"/>
      <c r="G517" s="170"/>
      <c r="H517" s="23"/>
      <c r="I517" s="170"/>
      <c r="J517" s="244"/>
      <c r="K517" s="290"/>
      <c r="L517" s="363"/>
      <c r="M517" s="403"/>
      <c r="N517" s="403"/>
      <c r="O517" s="995"/>
      <c r="P517" s="995"/>
      <c r="Q517" s="995"/>
      <c r="R517" s="996"/>
      <c r="S517" s="995"/>
      <c r="T517" s="995" t="s">
        <v>552</v>
      </c>
      <c r="U517" s="997">
        <v>44007</v>
      </c>
      <c r="V517" s="996">
        <v>86.49</v>
      </c>
      <c r="W517" s="997"/>
      <c r="X517" s="995"/>
      <c r="Y517" s="995"/>
      <c r="Z517" s="997"/>
      <c r="AA517" s="970"/>
      <c r="AB517" s="995"/>
      <c r="AE517" s="525"/>
    </row>
    <row r="518" spans="1:31" ht="78.75" x14ac:dyDescent="0.25">
      <c r="A518" s="1065" t="s">
        <v>683</v>
      </c>
      <c r="B518" s="1062" t="s">
        <v>684</v>
      </c>
      <c r="C518" s="72">
        <v>90</v>
      </c>
      <c r="D518" s="354" t="s">
        <v>439</v>
      </c>
      <c r="E518" s="393"/>
      <c r="F518" s="394">
        <v>580000</v>
      </c>
      <c r="G518" s="395"/>
      <c r="H518" s="7"/>
      <c r="I518" s="840"/>
      <c r="J518" s="840"/>
      <c r="K518" s="1058" t="s">
        <v>685</v>
      </c>
      <c r="L518" s="945" t="s">
        <v>1270</v>
      </c>
      <c r="M518" s="297" t="s">
        <v>945</v>
      </c>
      <c r="N518" s="297" t="s">
        <v>355</v>
      </c>
      <c r="O518" s="967" t="s">
        <v>686</v>
      </c>
      <c r="P518" s="967"/>
      <c r="Q518" s="967"/>
      <c r="R518" s="968">
        <v>1668926.22</v>
      </c>
      <c r="S518" s="967"/>
      <c r="T518" s="967" t="s">
        <v>687</v>
      </c>
      <c r="U518" s="969">
        <v>43830</v>
      </c>
      <c r="V518" s="968">
        <v>1109830</v>
      </c>
      <c r="W518" s="967" t="s">
        <v>1195</v>
      </c>
      <c r="X518" s="967"/>
      <c r="Y518" s="967"/>
      <c r="Z518" s="969" t="s">
        <v>1268</v>
      </c>
      <c r="AA518" s="970" t="s">
        <v>1269</v>
      </c>
      <c r="AB518" s="967" t="s">
        <v>413</v>
      </c>
      <c r="AE518" s="525"/>
    </row>
    <row r="519" spans="1:31" ht="37.5" x14ac:dyDescent="0.25">
      <c r="A519" s="1065"/>
      <c r="B519" s="1062"/>
      <c r="C519" s="396"/>
      <c r="D519" s="354" t="s">
        <v>439</v>
      </c>
      <c r="E519" s="397"/>
      <c r="F519" s="398"/>
      <c r="G519" s="395"/>
      <c r="H519" s="7"/>
      <c r="I519" s="840"/>
      <c r="J519" s="840"/>
      <c r="K519" s="1058"/>
      <c r="L519" s="945"/>
      <c r="M519" s="297"/>
      <c r="N519" s="297"/>
      <c r="O519" s="967"/>
      <c r="P519" s="967"/>
      <c r="Q519" s="967"/>
      <c r="R519" s="968"/>
      <c r="S519" s="967"/>
      <c r="T519" s="967" t="s">
        <v>911</v>
      </c>
      <c r="U519" s="969">
        <v>43915</v>
      </c>
      <c r="V519" s="968">
        <v>559096.22</v>
      </c>
      <c r="W519" s="967"/>
      <c r="X519" s="967"/>
      <c r="Y519" s="967"/>
      <c r="Z519" s="969"/>
      <c r="AA519" s="967"/>
      <c r="AB519" s="967"/>
      <c r="AE519" s="525"/>
    </row>
    <row r="520" spans="1:31" x14ac:dyDescent="0.25">
      <c r="A520" s="1065"/>
      <c r="B520" s="1062"/>
      <c r="C520" s="396"/>
      <c r="D520" s="354" t="s">
        <v>439</v>
      </c>
      <c r="E520" s="397"/>
      <c r="F520" s="398"/>
      <c r="G520" s="395"/>
      <c r="H520" s="7"/>
      <c r="I520" s="840"/>
      <c r="J520" s="840"/>
      <c r="K520" s="1058"/>
      <c r="L520" s="945"/>
      <c r="M520" s="297"/>
      <c r="N520" s="297"/>
      <c r="O520" s="967"/>
      <c r="P520" s="967"/>
      <c r="Q520" s="967"/>
      <c r="R520" s="968"/>
      <c r="S520" s="967"/>
      <c r="T520" s="967" t="s">
        <v>552</v>
      </c>
      <c r="U520" s="969">
        <v>43973</v>
      </c>
      <c r="V520" s="968">
        <v>11849.38</v>
      </c>
      <c r="W520" s="967"/>
      <c r="X520" s="967"/>
      <c r="Y520" s="967"/>
      <c r="Z520" s="969"/>
      <c r="AA520" s="967"/>
      <c r="AB520" s="967"/>
      <c r="AE520" s="525"/>
    </row>
    <row r="521" spans="1:31" ht="78.75" x14ac:dyDescent="0.25">
      <c r="A521" s="1065"/>
      <c r="B521" s="1062"/>
      <c r="C521" s="160"/>
      <c r="D521" s="354" t="s">
        <v>439</v>
      </c>
      <c r="E521" s="399"/>
      <c r="F521" s="73"/>
      <c r="G521" s="23"/>
      <c r="H521" s="23"/>
      <c r="I521" s="23"/>
      <c r="J521" s="23"/>
      <c r="K521" s="1058" t="s">
        <v>685</v>
      </c>
      <c r="L521" s="23" t="s">
        <v>1160</v>
      </c>
      <c r="M521" s="297" t="s">
        <v>946</v>
      </c>
      <c r="N521" s="297" t="s">
        <v>355</v>
      </c>
      <c r="O521" s="967" t="s">
        <v>686</v>
      </c>
      <c r="P521" s="967"/>
      <c r="Q521" s="967"/>
      <c r="R521" s="968">
        <v>18751.98</v>
      </c>
      <c r="S521" s="967"/>
      <c r="T521" s="967" t="s">
        <v>1295</v>
      </c>
      <c r="U521" s="969"/>
      <c r="V521" s="968"/>
      <c r="W521" s="967"/>
      <c r="X521" s="967"/>
      <c r="Y521" s="967"/>
      <c r="Z521" s="967"/>
      <c r="AA521" s="970" t="s">
        <v>2142</v>
      </c>
      <c r="AB521" s="967" t="s">
        <v>413</v>
      </c>
      <c r="AE521" s="525"/>
    </row>
    <row r="522" spans="1:31" ht="37.5" x14ac:dyDescent="0.25">
      <c r="A522" s="1065"/>
      <c r="B522" s="1062"/>
      <c r="C522" s="160"/>
      <c r="D522" s="354" t="s">
        <v>439</v>
      </c>
      <c r="E522" s="399"/>
      <c r="F522" s="73"/>
      <c r="G522" s="170"/>
      <c r="H522" s="23"/>
      <c r="I522" s="170"/>
      <c r="J522" s="295"/>
      <c r="K522" s="1058"/>
      <c r="L522" s="23"/>
      <c r="M522" s="467"/>
      <c r="N522" s="467"/>
      <c r="O522" s="984"/>
      <c r="P522" s="984"/>
      <c r="Q522" s="984"/>
      <c r="R522" s="985"/>
      <c r="S522" s="984"/>
      <c r="T522" s="984" t="s">
        <v>1296</v>
      </c>
      <c r="U522" s="986">
        <v>43971</v>
      </c>
      <c r="V522" s="985">
        <v>12470</v>
      </c>
      <c r="W522" s="986">
        <v>44032</v>
      </c>
      <c r="X522" s="984"/>
      <c r="Y522" s="984"/>
      <c r="Z522" s="986">
        <v>44036</v>
      </c>
      <c r="AA522" s="984"/>
      <c r="AB522" s="984"/>
      <c r="AE522" s="525"/>
    </row>
    <row r="523" spans="1:31" ht="37.5" x14ac:dyDescent="0.25">
      <c r="A523" s="1065"/>
      <c r="B523" s="1062"/>
      <c r="C523" s="160"/>
      <c r="D523" s="354" t="s">
        <v>439</v>
      </c>
      <c r="E523" s="399"/>
      <c r="F523" s="73"/>
      <c r="G523" s="170"/>
      <c r="H523" s="23"/>
      <c r="I523" s="170"/>
      <c r="J523" s="295"/>
      <c r="K523" s="1058"/>
      <c r="L523" s="23"/>
      <c r="M523" s="467"/>
      <c r="N523" s="467"/>
      <c r="O523" s="984"/>
      <c r="P523" s="984"/>
      <c r="Q523" s="984"/>
      <c r="R523" s="985"/>
      <c r="S523" s="984"/>
      <c r="T523" s="984" t="s">
        <v>1774</v>
      </c>
      <c r="U523" s="986">
        <v>44092</v>
      </c>
      <c r="V523" s="985">
        <v>6284.98</v>
      </c>
      <c r="W523" s="986"/>
      <c r="X523" s="984"/>
      <c r="Y523" s="984"/>
      <c r="Z523" s="984"/>
      <c r="AA523" s="984"/>
      <c r="AB523" s="984"/>
      <c r="AE523" s="525"/>
    </row>
    <row r="524" spans="1:31" x14ac:dyDescent="0.25">
      <c r="A524" s="1065"/>
      <c r="B524" s="1062"/>
      <c r="C524" s="160"/>
      <c r="D524" s="354" t="s">
        <v>439</v>
      </c>
      <c r="E524" s="399"/>
      <c r="F524" s="73"/>
      <c r="G524" s="170"/>
      <c r="H524" s="23"/>
      <c r="I524" s="170"/>
      <c r="J524" s="295"/>
      <c r="K524" s="1058"/>
      <c r="L524" s="23"/>
      <c r="M524" s="467"/>
      <c r="N524" s="467"/>
      <c r="O524" s="984"/>
      <c r="P524" s="984"/>
      <c r="Q524" s="984"/>
      <c r="R524" s="985"/>
      <c r="S524" s="984"/>
      <c r="T524" s="984" t="s">
        <v>552</v>
      </c>
      <c r="U524" s="986">
        <v>44109</v>
      </c>
      <c r="V524" s="985">
        <v>133.13999999999999</v>
      </c>
      <c r="W524" s="986"/>
      <c r="X524" s="984"/>
      <c r="Y524" s="984"/>
      <c r="Z524" s="984"/>
      <c r="AA524" s="984"/>
      <c r="AB524" s="984"/>
      <c r="AE524" s="525"/>
    </row>
    <row r="525" spans="1:31" ht="220.5" x14ac:dyDescent="0.25">
      <c r="A525" s="1065" t="s">
        <v>691</v>
      </c>
      <c r="B525" s="1062" t="s">
        <v>684</v>
      </c>
      <c r="C525" s="23">
        <v>6</v>
      </c>
      <c r="D525" s="354" t="s">
        <v>439</v>
      </c>
      <c r="E525" s="362"/>
      <c r="F525" s="375">
        <v>68700</v>
      </c>
      <c r="G525" s="170"/>
      <c r="H525" s="838"/>
      <c r="I525" s="391"/>
      <c r="J525" s="389"/>
      <c r="K525" s="1058" t="s">
        <v>1161</v>
      </c>
      <c r="L525" s="945" t="s">
        <v>1162</v>
      </c>
      <c r="M525" s="345" t="s">
        <v>1163</v>
      </c>
      <c r="N525" s="345"/>
      <c r="O525" s="979" t="s">
        <v>688</v>
      </c>
      <c r="P525" s="979"/>
      <c r="Q525" s="979"/>
      <c r="R525" s="980">
        <v>68700</v>
      </c>
      <c r="S525" s="979"/>
      <c r="T525" s="979" t="s">
        <v>689</v>
      </c>
      <c r="U525" s="981">
        <v>43886</v>
      </c>
      <c r="V525" s="980">
        <v>68700</v>
      </c>
      <c r="W525" s="979" t="s">
        <v>690</v>
      </c>
      <c r="X525" s="979"/>
      <c r="Y525" s="979"/>
      <c r="Z525" s="981">
        <v>43850</v>
      </c>
      <c r="AA525" s="982" t="s">
        <v>1352</v>
      </c>
      <c r="AB525" s="979" t="s">
        <v>444</v>
      </c>
      <c r="AE525" s="525"/>
    </row>
    <row r="526" spans="1:31" x14ac:dyDescent="0.25">
      <c r="A526" s="448"/>
      <c r="B526" s="373"/>
      <c r="C526" s="160"/>
      <c r="D526" s="354" t="s">
        <v>439</v>
      </c>
      <c r="E526" s="374"/>
      <c r="F526" s="375"/>
      <c r="G526" s="203"/>
      <c r="H526" s="838"/>
      <c r="I526" s="635"/>
      <c r="J526" s="840"/>
      <c r="K526" s="1058"/>
      <c r="L526" s="945"/>
      <c r="M526" s="345"/>
      <c r="N526" s="345"/>
      <c r="O526" s="979"/>
      <c r="P526" s="979"/>
      <c r="Q526" s="979"/>
      <c r="R526" s="980"/>
      <c r="S526" s="979"/>
      <c r="T526" s="979" t="s">
        <v>552</v>
      </c>
      <c r="U526" s="981">
        <v>43991</v>
      </c>
      <c r="V526" s="980">
        <v>487.77</v>
      </c>
      <c r="W526" s="979"/>
      <c r="X526" s="979"/>
      <c r="Y526" s="979"/>
      <c r="Z526" s="981"/>
      <c r="AA526" s="982"/>
      <c r="AB526" s="979"/>
      <c r="AE526" s="525"/>
    </row>
    <row r="527" spans="1:31" ht="110.25" x14ac:dyDescent="0.25">
      <c r="A527" s="457" t="s">
        <v>703</v>
      </c>
      <c r="B527" s="353" t="s">
        <v>692</v>
      </c>
      <c r="C527" s="354">
        <v>40</v>
      </c>
      <c r="D527" s="354" t="s">
        <v>439</v>
      </c>
      <c r="E527" s="355"/>
      <c r="F527" s="355">
        <v>1787000</v>
      </c>
      <c r="G527" s="356"/>
      <c r="H527" s="1"/>
      <c r="I527" s="360"/>
      <c r="J527" s="841"/>
      <c r="K527" s="29" t="s">
        <v>693</v>
      </c>
      <c r="L527" s="320" t="s">
        <v>1889</v>
      </c>
      <c r="M527" s="194" t="s">
        <v>1164</v>
      </c>
      <c r="N527" s="194"/>
      <c r="O527" s="995" t="s">
        <v>694</v>
      </c>
      <c r="P527" s="1011"/>
      <c r="Q527" s="1011"/>
      <c r="R527" s="996">
        <v>1998000</v>
      </c>
      <c r="S527" s="1011"/>
      <c r="T527" s="995" t="s">
        <v>695</v>
      </c>
      <c r="U527" s="997">
        <v>43830</v>
      </c>
      <c r="V527" s="996">
        <v>211500</v>
      </c>
      <c r="W527" s="995" t="s">
        <v>1196</v>
      </c>
      <c r="X527" s="995"/>
      <c r="Y527" s="995"/>
      <c r="Z527" s="997">
        <v>43819</v>
      </c>
      <c r="AA527" s="970" t="s">
        <v>1888</v>
      </c>
      <c r="AB527" s="995" t="s">
        <v>386</v>
      </c>
      <c r="AE527" s="525"/>
    </row>
    <row r="528" spans="1:31" x14ac:dyDescent="0.25">
      <c r="A528" s="457"/>
      <c r="B528" s="353"/>
      <c r="C528" s="354"/>
      <c r="D528" s="354" t="s">
        <v>439</v>
      </c>
      <c r="E528" s="355"/>
      <c r="F528" s="355"/>
      <c r="G528" s="356"/>
      <c r="H528" s="1"/>
      <c r="I528" s="360"/>
      <c r="J528" s="841"/>
      <c r="K528" s="29"/>
      <c r="L528" s="320"/>
      <c r="M528" s="345"/>
      <c r="N528" s="345"/>
      <c r="O528" s="979"/>
      <c r="P528" s="1040"/>
      <c r="Q528" s="1040"/>
      <c r="R528" s="980"/>
      <c r="S528" s="1040"/>
      <c r="T528" s="979" t="s">
        <v>635</v>
      </c>
      <c r="U528" s="981">
        <v>43916</v>
      </c>
      <c r="V528" s="980">
        <v>728500</v>
      </c>
      <c r="W528" s="979"/>
      <c r="X528" s="979"/>
      <c r="Y528" s="979"/>
      <c r="Z528" s="981"/>
      <c r="AA528" s="979"/>
      <c r="AB528" s="979"/>
      <c r="AE528" s="525"/>
    </row>
    <row r="529" spans="1:31" ht="62.25" customHeight="1" x14ac:dyDescent="0.25">
      <c r="A529" s="457"/>
      <c r="B529" s="353"/>
      <c r="C529" s="354"/>
      <c r="D529" s="354" t="s">
        <v>439</v>
      </c>
      <c r="E529" s="355"/>
      <c r="F529" s="355"/>
      <c r="G529" s="356"/>
      <c r="H529" s="1"/>
      <c r="I529" s="360"/>
      <c r="J529" s="385"/>
      <c r="K529" s="29"/>
      <c r="L529" s="320"/>
      <c r="M529" s="345"/>
      <c r="N529" s="345"/>
      <c r="O529" s="979"/>
      <c r="P529" s="1040"/>
      <c r="Q529" s="1040"/>
      <c r="R529" s="980"/>
      <c r="S529" s="1040"/>
      <c r="T529" s="979" t="s">
        <v>761</v>
      </c>
      <c r="U529" s="981">
        <v>43901</v>
      </c>
      <c r="V529" s="980">
        <v>105800</v>
      </c>
      <c r="W529" s="979"/>
      <c r="X529" s="979"/>
      <c r="Y529" s="979"/>
      <c r="Z529" s="981">
        <v>43866</v>
      </c>
      <c r="AA529" s="979"/>
      <c r="AB529" s="979"/>
      <c r="AE529" s="525"/>
    </row>
    <row r="530" spans="1:31" ht="62.25" customHeight="1" x14ac:dyDescent="0.25">
      <c r="A530" s="457"/>
      <c r="B530" s="353"/>
      <c r="C530" s="354"/>
      <c r="D530" s="354" t="s">
        <v>439</v>
      </c>
      <c r="E530" s="355"/>
      <c r="F530" s="355"/>
      <c r="G530" s="356"/>
      <c r="H530" s="1"/>
      <c r="I530" s="360"/>
      <c r="J530" s="385"/>
      <c r="K530" s="29"/>
      <c r="L530" s="320"/>
      <c r="M530" s="345"/>
      <c r="N530" s="345"/>
      <c r="O530" s="979"/>
      <c r="P530" s="1040"/>
      <c r="Q530" s="1040"/>
      <c r="R530" s="980"/>
      <c r="S530" s="1040"/>
      <c r="T530" s="979" t="s">
        <v>862</v>
      </c>
      <c r="U530" s="981">
        <v>43901</v>
      </c>
      <c r="V530" s="980">
        <v>132250</v>
      </c>
      <c r="W530" s="979" t="s">
        <v>1766</v>
      </c>
      <c r="X530" s="979"/>
      <c r="Y530" s="979"/>
      <c r="Z530" s="979" t="s">
        <v>942</v>
      </c>
      <c r="AA530" s="979"/>
      <c r="AB530" s="979"/>
      <c r="AE530" s="525"/>
    </row>
    <row r="531" spans="1:31" x14ac:dyDescent="0.25">
      <c r="A531" s="457"/>
      <c r="B531" s="353"/>
      <c r="C531" s="354"/>
      <c r="D531" s="354" t="s">
        <v>439</v>
      </c>
      <c r="E531" s="355"/>
      <c r="F531" s="355"/>
      <c r="G531" s="356"/>
      <c r="H531" s="1"/>
      <c r="I531" s="360"/>
      <c r="J531" s="385"/>
      <c r="K531" s="29"/>
      <c r="L531" s="320"/>
      <c r="M531" s="345"/>
      <c r="N531" s="345"/>
      <c r="O531" s="979"/>
      <c r="P531" s="1040"/>
      <c r="Q531" s="1040"/>
      <c r="R531" s="980"/>
      <c r="S531" s="1040"/>
      <c r="T531" s="979" t="s">
        <v>552</v>
      </c>
      <c r="U531" s="981">
        <v>43966</v>
      </c>
      <c r="V531" s="980">
        <v>3191.81</v>
      </c>
      <c r="W531" s="979"/>
      <c r="X531" s="979"/>
      <c r="Y531" s="979"/>
      <c r="Z531" s="979"/>
      <c r="AA531" s="979"/>
      <c r="AB531" s="979"/>
      <c r="AE531" s="525"/>
    </row>
    <row r="532" spans="1:31" ht="62.25" customHeight="1" x14ac:dyDescent="0.25">
      <c r="A532" s="457"/>
      <c r="B532" s="353"/>
      <c r="C532" s="354"/>
      <c r="D532" s="354" t="s">
        <v>439</v>
      </c>
      <c r="E532" s="355"/>
      <c r="F532" s="355"/>
      <c r="G532" s="356"/>
      <c r="H532" s="1"/>
      <c r="I532" s="360"/>
      <c r="J532" s="385"/>
      <c r="K532" s="29"/>
      <c r="L532" s="320"/>
      <c r="M532" s="345"/>
      <c r="N532" s="345"/>
      <c r="O532" s="979"/>
      <c r="P532" s="1040"/>
      <c r="Q532" s="1040"/>
      <c r="R532" s="980"/>
      <c r="S532" s="1040"/>
      <c r="T532" s="979" t="s">
        <v>1339</v>
      </c>
      <c r="U532" s="981">
        <v>43980</v>
      </c>
      <c r="V532" s="980">
        <v>163200</v>
      </c>
      <c r="W532" s="979" t="s">
        <v>1767</v>
      </c>
      <c r="X532" s="979"/>
      <c r="Y532" s="979"/>
      <c r="Z532" s="981">
        <v>43984</v>
      </c>
      <c r="AA532" s="979"/>
      <c r="AB532" s="979"/>
      <c r="AE532" s="525"/>
    </row>
    <row r="533" spans="1:31" ht="62.25" customHeight="1" x14ac:dyDescent="0.25">
      <c r="A533" s="457"/>
      <c r="B533" s="353"/>
      <c r="C533" s="354"/>
      <c r="D533" s="354" t="s">
        <v>439</v>
      </c>
      <c r="E533" s="355"/>
      <c r="F533" s="355"/>
      <c r="G533" s="356"/>
      <c r="H533" s="1"/>
      <c r="I533" s="360"/>
      <c r="J533" s="385"/>
      <c r="K533" s="29"/>
      <c r="L533" s="320"/>
      <c r="M533" s="345"/>
      <c r="N533" s="345"/>
      <c r="O533" s="979"/>
      <c r="P533" s="1040"/>
      <c r="Q533" s="1040"/>
      <c r="R533" s="980"/>
      <c r="S533" s="1040"/>
      <c r="T533" s="979" t="s">
        <v>1497</v>
      </c>
      <c r="U533" s="981">
        <v>44020</v>
      </c>
      <c r="V533" s="980">
        <v>244800</v>
      </c>
      <c r="W533" s="979" t="s">
        <v>1768</v>
      </c>
      <c r="X533" s="979"/>
      <c r="Y533" s="979"/>
      <c r="Z533" s="981">
        <v>44019</v>
      </c>
      <c r="AA533" s="979"/>
      <c r="AB533" s="979"/>
      <c r="AE533" s="525"/>
    </row>
    <row r="534" spans="1:31" ht="62.25" customHeight="1" x14ac:dyDescent="0.25">
      <c r="A534" s="457"/>
      <c r="B534" s="353"/>
      <c r="C534" s="354"/>
      <c r="D534" s="354" t="s">
        <v>439</v>
      </c>
      <c r="E534" s="355"/>
      <c r="F534" s="355"/>
      <c r="G534" s="356"/>
      <c r="H534" s="1"/>
      <c r="I534" s="360"/>
      <c r="J534" s="385"/>
      <c r="K534" s="29"/>
      <c r="L534" s="320"/>
      <c r="M534" s="345"/>
      <c r="N534" s="345"/>
      <c r="O534" s="979"/>
      <c r="P534" s="1040"/>
      <c r="Q534" s="1040"/>
      <c r="R534" s="980"/>
      <c r="S534" s="1040"/>
      <c r="T534" s="979" t="s">
        <v>1510</v>
      </c>
      <c r="U534" s="981">
        <v>44064</v>
      </c>
      <c r="V534" s="980">
        <v>224400</v>
      </c>
      <c r="W534" s="981" t="s">
        <v>1769</v>
      </c>
      <c r="X534" s="979"/>
      <c r="Y534" s="979"/>
      <c r="Z534" s="981">
        <v>44026</v>
      </c>
      <c r="AA534" s="979"/>
      <c r="AB534" s="979"/>
      <c r="AE534" s="525"/>
    </row>
    <row r="535" spans="1:31" ht="62.25" customHeight="1" x14ac:dyDescent="0.25">
      <c r="A535" s="457"/>
      <c r="B535" s="353"/>
      <c r="C535" s="354"/>
      <c r="D535" s="354" t="s">
        <v>439</v>
      </c>
      <c r="E535" s="355"/>
      <c r="F535" s="355"/>
      <c r="G535" s="356"/>
      <c r="H535" s="1"/>
      <c r="I535" s="360"/>
      <c r="J535" s="385"/>
      <c r="K535" s="29"/>
      <c r="L535" s="320"/>
      <c r="M535" s="345"/>
      <c r="N535" s="345"/>
      <c r="O535" s="979"/>
      <c r="P535" s="1040"/>
      <c r="Q535" s="1040"/>
      <c r="R535" s="980"/>
      <c r="S535" s="1040"/>
      <c r="T535" s="979" t="s">
        <v>1657</v>
      </c>
      <c r="U535" s="981">
        <v>44064</v>
      </c>
      <c r="V535" s="980">
        <v>187550</v>
      </c>
      <c r="W535" s="979" t="s">
        <v>1770</v>
      </c>
      <c r="X535" s="979"/>
      <c r="Y535" s="979"/>
      <c r="Z535" s="981" t="s">
        <v>1871</v>
      </c>
      <c r="AA535" s="979"/>
      <c r="AB535" s="979"/>
      <c r="AE535" s="525"/>
    </row>
    <row r="536" spans="1:31" x14ac:dyDescent="0.25">
      <c r="A536" s="457"/>
      <c r="B536" s="353"/>
      <c r="C536" s="354"/>
      <c r="D536" s="354" t="s">
        <v>439</v>
      </c>
      <c r="E536" s="355"/>
      <c r="F536" s="355"/>
      <c r="G536" s="356"/>
      <c r="H536" s="1"/>
      <c r="I536" s="360"/>
      <c r="J536" s="385"/>
      <c r="K536" s="29"/>
      <c r="L536" s="320"/>
      <c r="M536" s="345"/>
      <c r="N536" s="345"/>
      <c r="O536" s="979"/>
      <c r="P536" s="1040"/>
      <c r="Q536" s="1040"/>
      <c r="R536" s="980"/>
      <c r="S536" s="1040"/>
      <c r="T536" s="979" t="s">
        <v>552</v>
      </c>
      <c r="U536" s="981">
        <v>44099</v>
      </c>
      <c r="V536" s="980">
        <v>10994</v>
      </c>
      <c r="W536" s="979"/>
      <c r="X536" s="979"/>
      <c r="Y536" s="979"/>
      <c r="Z536" s="981"/>
      <c r="AA536" s="979"/>
      <c r="AB536" s="979"/>
      <c r="AE536" s="525"/>
    </row>
    <row r="537" spans="1:31" ht="220.5" x14ac:dyDescent="0.25">
      <c r="A537" s="1065" t="s">
        <v>702</v>
      </c>
      <c r="B537" s="945" t="s">
        <v>701</v>
      </c>
      <c r="C537" s="23">
        <v>3</v>
      </c>
      <c r="D537" s="354" t="s">
        <v>439</v>
      </c>
      <c r="E537" s="48"/>
      <c r="F537" s="49">
        <v>1680</v>
      </c>
      <c r="G537" s="170"/>
      <c r="H537" s="840" t="s">
        <v>696</v>
      </c>
      <c r="I537" s="840">
        <v>43579</v>
      </c>
      <c r="J537" s="389">
        <v>43589</v>
      </c>
      <c r="K537" s="1058" t="s">
        <v>1165</v>
      </c>
      <c r="L537" s="945" t="s">
        <v>1166</v>
      </c>
      <c r="M537" s="294" t="s">
        <v>697</v>
      </c>
      <c r="N537" s="294" t="s">
        <v>434</v>
      </c>
      <c r="O537" s="984" t="s">
        <v>698</v>
      </c>
      <c r="P537" s="984"/>
      <c r="Q537" s="984"/>
      <c r="R537" s="985">
        <v>1680</v>
      </c>
      <c r="S537" s="984"/>
      <c r="T537" s="984" t="s">
        <v>699</v>
      </c>
      <c r="U537" s="986">
        <v>43886</v>
      </c>
      <c r="V537" s="985">
        <v>1680</v>
      </c>
      <c r="W537" s="984" t="s">
        <v>700</v>
      </c>
      <c r="X537" s="984"/>
      <c r="Y537" s="984"/>
      <c r="Z537" s="986">
        <v>43826</v>
      </c>
      <c r="AA537" s="982" t="s">
        <v>870</v>
      </c>
      <c r="AB537" s="984" t="s">
        <v>435</v>
      </c>
      <c r="AE537" s="525"/>
    </row>
    <row r="538" spans="1:31" x14ac:dyDescent="0.25">
      <c r="A538" s="1065"/>
      <c r="B538" s="945"/>
      <c r="C538" s="23"/>
      <c r="D538" s="354" t="s">
        <v>439</v>
      </c>
      <c r="E538" s="48"/>
      <c r="F538" s="49"/>
      <c r="G538" s="170"/>
      <c r="H538" s="840"/>
      <c r="I538" s="840"/>
      <c r="J538" s="389"/>
      <c r="K538" s="1058"/>
      <c r="L538" s="945"/>
      <c r="M538" s="294"/>
      <c r="N538" s="294"/>
      <c r="O538" s="984"/>
      <c r="P538" s="984"/>
      <c r="Q538" s="984"/>
      <c r="R538" s="985"/>
      <c r="S538" s="984"/>
      <c r="T538" s="984" t="s">
        <v>552</v>
      </c>
      <c r="U538" s="986">
        <v>43900</v>
      </c>
      <c r="V538" s="985">
        <v>15.12</v>
      </c>
      <c r="W538" s="984"/>
      <c r="X538" s="984"/>
      <c r="Y538" s="984"/>
      <c r="Z538" s="986"/>
      <c r="AA538" s="982"/>
      <c r="AB538" s="984"/>
      <c r="AE538" s="525"/>
    </row>
    <row r="539" spans="1:31" ht="173.25" x14ac:dyDescent="0.25">
      <c r="A539" s="1065" t="s">
        <v>712</v>
      </c>
      <c r="B539" s="945" t="s">
        <v>704</v>
      </c>
      <c r="C539" s="23">
        <v>1</v>
      </c>
      <c r="D539" s="354" t="s">
        <v>439</v>
      </c>
      <c r="E539" s="48"/>
      <c r="F539" s="49">
        <v>295238</v>
      </c>
      <c r="G539" s="170" t="s">
        <v>705</v>
      </c>
      <c r="H539" s="23" t="s">
        <v>706</v>
      </c>
      <c r="I539" s="838">
        <v>43187</v>
      </c>
      <c r="J539" s="838">
        <v>43560</v>
      </c>
      <c r="K539" s="1058" t="s">
        <v>1167</v>
      </c>
      <c r="L539" s="945" t="s">
        <v>1863</v>
      </c>
      <c r="M539" s="292" t="s">
        <v>707</v>
      </c>
      <c r="N539" s="292"/>
      <c r="O539" s="967" t="s">
        <v>708</v>
      </c>
      <c r="P539" s="967"/>
      <c r="Q539" s="967"/>
      <c r="R539" s="968">
        <v>295080.52</v>
      </c>
      <c r="S539" s="967"/>
      <c r="T539" s="967" t="s">
        <v>709</v>
      </c>
      <c r="U539" s="969">
        <v>43916</v>
      </c>
      <c r="V539" s="968">
        <v>201156.32</v>
      </c>
      <c r="W539" s="967" t="s">
        <v>710</v>
      </c>
      <c r="X539" s="967"/>
      <c r="Y539" s="967"/>
      <c r="Z539" s="969">
        <v>43880</v>
      </c>
      <c r="AA539" s="970" t="s">
        <v>952</v>
      </c>
      <c r="AB539" s="967" t="s">
        <v>711</v>
      </c>
      <c r="AE539" s="525"/>
    </row>
    <row r="540" spans="1:31" ht="37.5" x14ac:dyDescent="0.25">
      <c r="A540" s="1065"/>
      <c r="B540" s="945"/>
      <c r="C540" s="23"/>
      <c r="D540" s="354" t="s">
        <v>439</v>
      </c>
      <c r="E540" s="48"/>
      <c r="F540" s="49"/>
      <c r="G540" s="170"/>
      <c r="H540" s="23"/>
      <c r="I540" s="838"/>
      <c r="J540" s="838"/>
      <c r="K540" s="1058"/>
      <c r="L540" s="945"/>
      <c r="M540" s="292"/>
      <c r="N540" s="292"/>
      <c r="O540" s="967"/>
      <c r="P540" s="967"/>
      <c r="Q540" s="967"/>
      <c r="R540" s="968"/>
      <c r="S540" s="967"/>
      <c r="T540" s="967" t="s">
        <v>896</v>
      </c>
      <c r="U540" s="969">
        <v>43915</v>
      </c>
      <c r="V540" s="968">
        <v>93924.2</v>
      </c>
      <c r="W540" s="967" t="s">
        <v>897</v>
      </c>
      <c r="X540" s="967"/>
      <c r="Y540" s="967"/>
      <c r="Z540" s="969">
        <v>43900</v>
      </c>
      <c r="AA540" s="970"/>
      <c r="AB540" s="967"/>
      <c r="AE540" s="525"/>
    </row>
    <row r="541" spans="1:31" x14ac:dyDescent="0.25">
      <c r="A541" s="448"/>
      <c r="B541" s="158"/>
      <c r="C541" s="160"/>
      <c r="D541" s="354" t="s">
        <v>439</v>
      </c>
      <c r="E541" s="171"/>
      <c r="F541" s="375"/>
      <c r="G541" s="170"/>
      <c r="H541" s="23"/>
      <c r="I541" s="838"/>
      <c r="J541" s="838"/>
      <c r="K541" s="1058"/>
      <c r="L541" s="945"/>
      <c r="M541" s="292"/>
      <c r="N541" s="292"/>
      <c r="O541" s="967"/>
      <c r="P541" s="967"/>
      <c r="Q541" s="967"/>
      <c r="R541" s="968"/>
      <c r="S541" s="967"/>
      <c r="T541" s="967" t="s">
        <v>552</v>
      </c>
      <c r="U541" s="969">
        <v>43973</v>
      </c>
      <c r="V541" s="968">
        <v>2095.0700000000002</v>
      </c>
      <c r="W541" s="967"/>
      <c r="X541" s="967"/>
      <c r="Y541" s="967"/>
      <c r="Z541" s="969"/>
      <c r="AA541" s="970"/>
      <c r="AB541" s="967"/>
      <c r="AE541" s="525"/>
    </row>
    <row r="542" spans="1:31" ht="118.5" customHeight="1" x14ac:dyDescent="0.25">
      <c r="A542" s="457" t="s">
        <v>1014</v>
      </c>
      <c r="B542" s="400" t="s">
        <v>852</v>
      </c>
      <c r="C542" s="111" t="s">
        <v>188</v>
      </c>
      <c r="D542" s="354" t="s">
        <v>439</v>
      </c>
      <c r="E542" s="400"/>
      <c r="F542" s="171">
        <v>130000</v>
      </c>
      <c r="G542" s="23"/>
      <c r="H542" s="7" t="s">
        <v>849</v>
      </c>
      <c r="I542" s="838">
        <v>43840</v>
      </c>
      <c r="J542" s="840">
        <v>43875</v>
      </c>
      <c r="K542" s="1058" t="s">
        <v>853</v>
      </c>
      <c r="L542" s="30" t="s">
        <v>1864</v>
      </c>
      <c r="M542" s="292" t="s">
        <v>1466</v>
      </c>
      <c r="N542" s="292"/>
      <c r="O542" s="967" t="s">
        <v>1365</v>
      </c>
      <c r="P542" s="968"/>
      <c r="Q542" s="968"/>
      <c r="R542" s="968">
        <v>163431.88</v>
      </c>
      <c r="S542" s="968"/>
      <c r="T542" s="967" t="s">
        <v>1366</v>
      </c>
      <c r="U542" s="969">
        <v>43994</v>
      </c>
      <c r="V542" s="968">
        <v>72013.919999999998</v>
      </c>
      <c r="W542" s="969">
        <v>44005</v>
      </c>
      <c r="X542" s="967"/>
      <c r="Y542" s="967"/>
      <c r="Z542" s="969">
        <v>44007</v>
      </c>
      <c r="AA542" s="970" t="s">
        <v>1176</v>
      </c>
      <c r="AB542" s="967" t="s">
        <v>1349</v>
      </c>
      <c r="AE542" s="525"/>
    </row>
    <row r="543" spans="1:31" ht="118.5" customHeight="1" x14ac:dyDescent="0.25">
      <c r="A543" s="457"/>
      <c r="B543" s="400"/>
      <c r="C543" s="111"/>
      <c r="D543" s="354" t="s">
        <v>439</v>
      </c>
      <c r="E543" s="400"/>
      <c r="F543" s="171"/>
      <c r="G543" s="1067"/>
      <c r="H543" s="7"/>
      <c r="I543" s="838"/>
      <c r="J543" s="840"/>
      <c r="K543" s="1058"/>
      <c r="L543" s="30"/>
      <c r="M543" s="292"/>
      <c r="N543" s="297"/>
      <c r="O543" s="967"/>
      <c r="P543" s="968"/>
      <c r="Q543" s="968"/>
      <c r="R543" s="968"/>
      <c r="S543" s="968"/>
      <c r="T543" s="967" t="s">
        <v>1498</v>
      </c>
      <c r="U543" s="969">
        <v>44014</v>
      </c>
      <c r="V543" s="968">
        <v>91417.96</v>
      </c>
      <c r="W543" s="967"/>
      <c r="X543" s="967"/>
      <c r="Y543" s="967"/>
      <c r="Z543" s="967"/>
      <c r="AA543" s="970"/>
      <c r="AB543" s="967"/>
      <c r="AE543" s="525"/>
    </row>
    <row r="544" spans="1:31" ht="118.5" customHeight="1" x14ac:dyDescent="0.25">
      <c r="A544" s="457"/>
      <c r="B544" s="400" t="s">
        <v>852</v>
      </c>
      <c r="C544" s="728" t="s">
        <v>823</v>
      </c>
      <c r="D544" s="354" t="s">
        <v>439</v>
      </c>
      <c r="E544" s="729"/>
      <c r="F544" s="670">
        <v>292892.03999999998</v>
      </c>
      <c r="G544" s="1067"/>
      <c r="H544" s="7" t="s">
        <v>1804</v>
      </c>
      <c r="I544" s="838">
        <v>44039</v>
      </c>
      <c r="J544" s="840">
        <v>44050</v>
      </c>
      <c r="K544" s="1058" t="s">
        <v>1805</v>
      </c>
      <c r="L544" s="447" t="s">
        <v>2842</v>
      </c>
      <c r="M544" s="446" t="s">
        <v>2843</v>
      </c>
      <c r="N544" s="235"/>
      <c r="O544" s="553" t="s">
        <v>2350</v>
      </c>
      <c r="P544" s="555"/>
      <c r="Q544" s="555"/>
      <c r="R544" s="555">
        <v>292000</v>
      </c>
      <c r="S544" s="555"/>
      <c r="T544" s="553" t="s">
        <v>2519</v>
      </c>
      <c r="U544" s="966">
        <v>43842</v>
      </c>
      <c r="V544" s="555">
        <v>140287.29999999999</v>
      </c>
      <c r="W544" s="553"/>
      <c r="X544" s="553"/>
      <c r="Y544" s="553"/>
      <c r="Z544" s="553"/>
      <c r="AA544" s="957" t="s">
        <v>2740</v>
      </c>
      <c r="AB544" s="553" t="s">
        <v>467</v>
      </c>
      <c r="AE544" s="525"/>
    </row>
    <row r="545" spans="1:31" s="1041" customFormat="1" ht="155.25" customHeight="1" x14ac:dyDescent="0.3">
      <c r="A545" s="448" t="s">
        <v>1024</v>
      </c>
      <c r="B545" s="243" t="s">
        <v>753</v>
      </c>
      <c r="C545" s="61">
        <v>10</v>
      </c>
      <c r="D545" s="354" t="s">
        <v>439</v>
      </c>
      <c r="E545" s="95"/>
      <c r="F545" s="54">
        <v>393316.56</v>
      </c>
      <c r="G545" s="234"/>
      <c r="H545" s="7" t="s">
        <v>1015</v>
      </c>
      <c r="I545" s="674">
        <v>43522</v>
      </c>
      <c r="J545" s="674">
        <v>43560</v>
      </c>
      <c r="K545" s="1058" t="s">
        <v>1016</v>
      </c>
      <c r="L545" s="945" t="s">
        <v>1874</v>
      </c>
      <c r="M545" s="292" t="s">
        <v>2844</v>
      </c>
      <c r="N545" s="297" t="s">
        <v>355</v>
      </c>
      <c r="O545" s="995" t="s">
        <v>1017</v>
      </c>
      <c r="P545" s="995"/>
      <c r="Q545" s="995"/>
      <c r="R545" s="995">
        <v>450347</v>
      </c>
      <c r="S545" s="995"/>
      <c r="T545" s="995" t="s">
        <v>1715</v>
      </c>
      <c r="U545" s="997">
        <v>44131</v>
      </c>
      <c r="V545" s="995">
        <v>450347</v>
      </c>
      <c r="W545" s="997">
        <v>44022</v>
      </c>
      <c r="X545" s="995"/>
      <c r="Y545" s="995"/>
      <c r="Z545" s="997" t="s">
        <v>1872</v>
      </c>
      <c r="AA545" s="995" t="s">
        <v>2741</v>
      </c>
      <c r="AB545" s="995" t="s">
        <v>346</v>
      </c>
    </row>
    <row r="546" spans="1:31" s="1041" customFormat="1" x14ac:dyDescent="0.3">
      <c r="A546" s="1209"/>
      <c r="B546" s="1210"/>
      <c r="C546" s="61"/>
      <c r="D546" s="354" t="s">
        <v>439</v>
      </c>
      <c r="E546" s="1211"/>
      <c r="F546" s="54"/>
      <c r="G546" s="828"/>
      <c r="H546" s="7"/>
      <c r="I546" s="675"/>
      <c r="J546" s="408"/>
      <c r="K546" s="290"/>
      <c r="L546" s="945"/>
      <c r="M546" s="292"/>
      <c r="N546" s="297"/>
      <c r="O546" s="995"/>
      <c r="P546" s="995"/>
      <c r="Q546" s="995"/>
      <c r="R546" s="995"/>
      <c r="S546" s="995"/>
      <c r="T546" s="995" t="s">
        <v>552</v>
      </c>
      <c r="U546" s="997">
        <v>44152</v>
      </c>
      <c r="V546" s="995">
        <v>3197.46</v>
      </c>
      <c r="W546" s="997"/>
      <c r="X546" s="995"/>
      <c r="Y546" s="995"/>
      <c r="Z546" s="997"/>
      <c r="AA546" s="995"/>
      <c r="AB546" s="995"/>
    </row>
    <row r="547" spans="1:31" s="1042" customFormat="1" ht="78.75" x14ac:dyDescent="0.3">
      <c r="A547" s="458" t="s">
        <v>1025</v>
      </c>
      <c r="B547" s="1062" t="s">
        <v>1018</v>
      </c>
      <c r="C547" s="1212">
        <v>6</v>
      </c>
      <c r="D547" s="354" t="s">
        <v>439</v>
      </c>
      <c r="E547" s="362"/>
      <c r="F547" s="49">
        <v>19152</v>
      </c>
      <c r="G547" s="170"/>
      <c r="H547" s="23" t="s">
        <v>1019</v>
      </c>
      <c r="I547" s="170"/>
      <c r="J547" s="244"/>
      <c r="K547" s="290" t="s">
        <v>1020</v>
      </c>
      <c r="L547" s="363" t="s">
        <v>1772</v>
      </c>
      <c r="M547" s="194" t="s">
        <v>1021</v>
      </c>
      <c r="N547" s="194" t="s">
        <v>811</v>
      </c>
      <c r="O547" s="995" t="s">
        <v>1022</v>
      </c>
      <c r="P547" s="995"/>
      <c r="Q547" s="995"/>
      <c r="R547" s="996">
        <v>19152</v>
      </c>
      <c r="S547" s="995"/>
      <c r="T547" s="995" t="s">
        <v>1023</v>
      </c>
      <c r="U547" s="997">
        <v>43923</v>
      </c>
      <c r="V547" s="996">
        <v>19152</v>
      </c>
      <c r="W547" s="997">
        <v>43830</v>
      </c>
      <c r="X547" s="995"/>
      <c r="Y547" s="995"/>
      <c r="Z547" s="997">
        <v>43839</v>
      </c>
      <c r="AA547" s="970" t="s">
        <v>1064</v>
      </c>
      <c r="AB547" s="995" t="s">
        <v>413</v>
      </c>
      <c r="AE547" s="225"/>
    </row>
    <row r="548" spans="1:31" s="1042" customFormat="1" x14ac:dyDescent="0.3">
      <c r="A548" s="458"/>
      <c r="B548" s="1062"/>
      <c r="C548" s="1212"/>
      <c r="D548" s="354" t="s">
        <v>439</v>
      </c>
      <c r="E548" s="362"/>
      <c r="F548" s="49"/>
      <c r="G548" s="170"/>
      <c r="H548" s="160"/>
      <c r="I548" s="203"/>
      <c r="J548" s="369"/>
      <c r="K548" s="290"/>
      <c r="L548" s="402"/>
      <c r="M548" s="345"/>
      <c r="N548" s="345"/>
      <c r="O548" s="979"/>
      <c r="P548" s="979"/>
      <c r="Q548" s="979"/>
      <c r="R548" s="980"/>
      <c r="S548" s="979"/>
      <c r="T548" s="979" t="s">
        <v>552</v>
      </c>
      <c r="U548" s="981">
        <v>43934</v>
      </c>
      <c r="V548" s="980">
        <v>172.37</v>
      </c>
      <c r="W548" s="981"/>
      <c r="X548" s="979"/>
      <c r="Y548" s="979"/>
      <c r="Z548" s="981"/>
      <c r="AA548" s="982"/>
      <c r="AB548" s="983"/>
      <c r="AE548" s="225"/>
    </row>
    <row r="549" spans="1:31" s="971" customFormat="1" ht="94.5" x14ac:dyDescent="0.25">
      <c r="A549" s="31" t="s">
        <v>1026</v>
      </c>
      <c r="B549" s="243" t="s">
        <v>1027</v>
      </c>
      <c r="C549" s="50">
        <v>1</v>
      </c>
      <c r="D549" s="354" t="s">
        <v>439</v>
      </c>
      <c r="E549" s="230"/>
      <c r="F549" s="230">
        <v>1300</v>
      </c>
      <c r="G549" s="29"/>
      <c r="H549" s="157" t="s">
        <v>325</v>
      </c>
      <c r="I549" s="803">
        <v>43622</v>
      </c>
      <c r="J549" s="270">
        <v>43644</v>
      </c>
      <c r="K549" s="1058" t="s">
        <v>1099</v>
      </c>
      <c r="L549" s="158" t="s">
        <v>1453</v>
      </c>
      <c r="M549" s="605" t="s">
        <v>493</v>
      </c>
      <c r="N549" s="345"/>
      <c r="O549" s="979" t="s">
        <v>521</v>
      </c>
      <c r="P549" s="980"/>
      <c r="Q549" s="980"/>
      <c r="R549" s="980">
        <v>1300</v>
      </c>
      <c r="S549" s="980"/>
      <c r="T549" s="979" t="s">
        <v>875</v>
      </c>
      <c r="U549" s="981">
        <v>43930</v>
      </c>
      <c r="V549" s="980">
        <v>1300</v>
      </c>
      <c r="W549" s="981">
        <v>43881</v>
      </c>
      <c r="X549" s="979"/>
      <c r="Y549" s="979"/>
      <c r="Z549" s="981">
        <v>43979</v>
      </c>
      <c r="AA549" s="982" t="s">
        <v>1358</v>
      </c>
      <c r="AB549" s="983" t="s">
        <v>401</v>
      </c>
      <c r="AC549" s="992"/>
    </row>
    <row r="550" spans="1:31" s="971" customFormat="1" x14ac:dyDescent="0.25">
      <c r="A550" s="31"/>
      <c r="B550" s="243"/>
      <c r="C550" s="50"/>
      <c r="D550" s="354" t="s">
        <v>439</v>
      </c>
      <c r="E550" s="230"/>
      <c r="F550" s="230"/>
      <c r="G550" s="29"/>
      <c r="H550" s="157"/>
      <c r="I550" s="803"/>
      <c r="J550" s="270"/>
      <c r="K550" s="1058"/>
      <c r="L550" s="158"/>
      <c r="M550" s="605"/>
      <c r="N550" s="345"/>
      <c r="O550" s="979"/>
      <c r="P550" s="980"/>
      <c r="Q550" s="980"/>
      <c r="R550" s="980"/>
      <c r="S550" s="980"/>
      <c r="T550" s="979" t="s">
        <v>552</v>
      </c>
      <c r="U550" s="981">
        <v>44006</v>
      </c>
      <c r="V550" s="980">
        <v>9.23</v>
      </c>
      <c r="W550" s="981"/>
      <c r="X550" s="979"/>
      <c r="Y550" s="979"/>
      <c r="Z550" s="981"/>
      <c r="AA550" s="982"/>
      <c r="AB550" s="983"/>
      <c r="AC550" s="992"/>
    </row>
    <row r="551" spans="1:31" s="971" customFormat="1" ht="167.25" customHeight="1" x14ac:dyDescent="0.25">
      <c r="A551" s="31" t="s">
        <v>1028</v>
      </c>
      <c r="B551" s="243" t="s">
        <v>1029</v>
      </c>
      <c r="C551" s="50">
        <v>32</v>
      </c>
      <c r="D551" s="354" t="s">
        <v>439</v>
      </c>
      <c r="E551" s="230"/>
      <c r="F551" s="230">
        <v>670000</v>
      </c>
      <c r="G551" s="29"/>
      <c r="H551" s="157" t="s">
        <v>2075</v>
      </c>
      <c r="I551" s="803" t="s">
        <v>2076</v>
      </c>
      <c r="J551" s="272" t="s">
        <v>2077</v>
      </c>
      <c r="K551" s="1058" t="s">
        <v>2845</v>
      </c>
      <c r="L551" s="404" t="s">
        <v>2846</v>
      </c>
      <c r="M551" s="1213" t="s">
        <v>2467</v>
      </c>
      <c r="N551" s="345" t="s">
        <v>434</v>
      </c>
      <c r="O551" s="979" t="s">
        <v>2343</v>
      </c>
      <c r="P551" s="980"/>
      <c r="Q551" s="980"/>
      <c r="R551" s="980">
        <v>568543.87</v>
      </c>
      <c r="S551" s="980"/>
      <c r="T551" s="979" t="s">
        <v>2468</v>
      </c>
      <c r="U551" s="981">
        <v>44193</v>
      </c>
      <c r="V551" s="980">
        <v>568543.87</v>
      </c>
      <c r="W551" s="981"/>
      <c r="X551" s="981">
        <v>44179</v>
      </c>
      <c r="Y551" s="979"/>
      <c r="Z551" s="981">
        <v>44194</v>
      </c>
      <c r="AA551" s="982" t="s">
        <v>1284</v>
      </c>
      <c r="AB551" s="983" t="s">
        <v>463</v>
      </c>
      <c r="AC551" s="992"/>
    </row>
    <row r="552" spans="1:31" s="971" customFormat="1" ht="37.5" x14ac:dyDescent="0.25">
      <c r="A552" s="31" t="s">
        <v>1030</v>
      </c>
      <c r="B552" s="243" t="s">
        <v>86</v>
      </c>
      <c r="C552" s="50">
        <v>1</v>
      </c>
      <c r="D552" s="354" t="s">
        <v>439</v>
      </c>
      <c r="E552" s="230"/>
      <c r="F552" s="230">
        <v>300000</v>
      </c>
      <c r="G552" s="29"/>
      <c r="H552" s="157"/>
      <c r="I552" s="803"/>
      <c r="J552" s="270"/>
      <c r="K552" s="1058" t="s">
        <v>992</v>
      </c>
      <c r="L552" s="404" t="s">
        <v>1425</v>
      </c>
      <c r="M552" s="263"/>
      <c r="N552" s="264"/>
      <c r="O552" s="988"/>
      <c r="P552" s="989"/>
      <c r="Q552" s="989"/>
      <c r="R552" s="989"/>
      <c r="S552" s="989"/>
      <c r="T552" s="988"/>
      <c r="U552" s="988"/>
      <c r="V552" s="989"/>
      <c r="W552" s="990"/>
      <c r="X552" s="988"/>
      <c r="Y552" s="988"/>
      <c r="Z552" s="988"/>
      <c r="AA552" s="1043" t="s">
        <v>1425</v>
      </c>
      <c r="AB552" s="991"/>
      <c r="AC552" s="992"/>
    </row>
    <row r="553" spans="1:31" ht="165.75" customHeight="1" x14ac:dyDescent="0.25">
      <c r="A553" s="31" t="s">
        <v>1030</v>
      </c>
      <c r="B553" s="243" t="s">
        <v>1395</v>
      </c>
      <c r="C553" s="50">
        <v>1</v>
      </c>
      <c r="D553" s="354" t="s">
        <v>439</v>
      </c>
      <c r="E553" s="230"/>
      <c r="F553" s="626">
        <v>240600</v>
      </c>
      <c r="G553" s="23"/>
      <c r="H553" s="838"/>
      <c r="I553" s="838"/>
      <c r="J553" s="442"/>
      <c r="K553" s="589" t="s">
        <v>570</v>
      </c>
      <c r="L553" s="247" t="s">
        <v>1763</v>
      </c>
      <c r="M553" s="297" t="s">
        <v>1120</v>
      </c>
      <c r="N553" s="292"/>
      <c r="O553" s="995" t="s">
        <v>350</v>
      </c>
      <c r="P553" s="1011">
        <v>962536.8</v>
      </c>
      <c r="Q553" s="1011"/>
      <c r="R553" s="1011"/>
      <c r="S553" s="1011"/>
      <c r="T553" s="995" t="s">
        <v>967</v>
      </c>
      <c r="U553" s="995"/>
      <c r="V553" s="996"/>
      <c r="W553" s="1011"/>
      <c r="X553" s="995"/>
      <c r="Y553" s="995"/>
      <c r="Z553" s="995"/>
      <c r="AA553" s="970" t="s">
        <v>1492</v>
      </c>
      <c r="AB553" s="967" t="s">
        <v>346</v>
      </c>
      <c r="AE553" s="525"/>
    </row>
    <row r="554" spans="1:31" ht="37.5" x14ac:dyDescent="0.25">
      <c r="A554" s="452"/>
      <c r="B554" s="945"/>
      <c r="C554" s="304"/>
      <c r="D554" s="354" t="s">
        <v>439</v>
      </c>
      <c r="E554" s="52"/>
      <c r="F554" s="305"/>
      <c r="G554" s="23"/>
      <c r="H554" s="838"/>
      <c r="I554" s="838"/>
      <c r="J554" s="442"/>
      <c r="K554" s="589"/>
      <c r="L554" s="247"/>
      <c r="M554" s="297"/>
      <c r="N554" s="292"/>
      <c r="O554" s="995"/>
      <c r="P554" s="1011"/>
      <c r="Q554" s="1011"/>
      <c r="R554" s="1011"/>
      <c r="S554" s="1011"/>
      <c r="T554" s="995" t="s">
        <v>1191</v>
      </c>
      <c r="U554" s="997">
        <v>43830</v>
      </c>
      <c r="V554" s="996">
        <v>1514840.42</v>
      </c>
      <c r="W554" s="1011" t="s">
        <v>968</v>
      </c>
      <c r="X554" s="995"/>
      <c r="Y554" s="995"/>
      <c r="Z554" s="997">
        <v>43908</v>
      </c>
      <c r="AA554" s="995"/>
      <c r="AB554" s="967"/>
      <c r="AE554" s="525"/>
    </row>
    <row r="555" spans="1:31" ht="56.25" x14ac:dyDescent="0.25">
      <c r="A555" s="452"/>
      <c r="B555" s="945"/>
      <c r="C555" s="304"/>
      <c r="D555" s="354" t="s">
        <v>439</v>
      </c>
      <c r="E555" s="52"/>
      <c r="F555" s="305"/>
      <c r="G555" s="23"/>
      <c r="H555" s="838"/>
      <c r="I555" s="838"/>
      <c r="J555" s="442"/>
      <c r="K555" s="589"/>
      <c r="L555" s="247"/>
      <c r="M555" s="297"/>
      <c r="N555" s="292"/>
      <c r="O555" s="995"/>
      <c r="P555" s="1011"/>
      <c r="Q555" s="1011"/>
      <c r="R555" s="1011"/>
      <c r="S555" s="1011"/>
      <c r="T555" s="995" t="s">
        <v>969</v>
      </c>
      <c r="U555" s="997">
        <v>44004</v>
      </c>
      <c r="V555" s="996">
        <v>572252.18999999994</v>
      </c>
      <c r="W555" s="1011" t="s">
        <v>1262</v>
      </c>
      <c r="X555" s="997">
        <v>43929</v>
      </c>
      <c r="Y555" s="995">
        <v>42159.83</v>
      </c>
      <c r="Z555" s="995"/>
      <c r="AA555" s="995"/>
      <c r="AB555" s="967"/>
      <c r="AE555" s="525"/>
    </row>
    <row r="556" spans="1:31" x14ac:dyDescent="0.25">
      <c r="A556" s="452"/>
      <c r="B556" s="945"/>
      <c r="C556" s="304"/>
      <c r="D556" s="354" t="s">
        <v>439</v>
      </c>
      <c r="E556" s="52"/>
      <c r="F556" s="305"/>
      <c r="G556" s="23"/>
      <c r="H556" s="830"/>
      <c r="I556" s="296"/>
      <c r="J556" s="724"/>
      <c r="K556" s="589"/>
      <c r="L556" s="725"/>
      <c r="M556" s="297"/>
      <c r="N556" s="292"/>
      <c r="O556" s="995"/>
      <c r="P556" s="1011"/>
      <c r="Q556" s="1011"/>
      <c r="R556" s="1011"/>
      <c r="S556" s="1011"/>
      <c r="T556" s="995" t="s">
        <v>552</v>
      </c>
      <c r="U556" s="997">
        <v>44043</v>
      </c>
      <c r="V556" s="996">
        <v>18081.89</v>
      </c>
      <c r="W556" s="1011"/>
      <c r="X556" s="997"/>
      <c r="Y556" s="995"/>
      <c r="Z556" s="995"/>
      <c r="AA556" s="995"/>
      <c r="AB556" s="1019"/>
      <c r="AE556" s="525"/>
    </row>
    <row r="557" spans="1:31" x14ac:dyDescent="0.25">
      <c r="A557" s="452"/>
      <c r="B557" s="945"/>
      <c r="C557" s="304"/>
      <c r="D557" s="354" t="s">
        <v>439</v>
      </c>
      <c r="E557" s="52"/>
      <c r="F557" s="305"/>
      <c r="G557" s="23"/>
      <c r="H557" s="830"/>
      <c r="I557" s="296"/>
      <c r="J557" s="724"/>
      <c r="K557" s="589"/>
      <c r="L557" s="725"/>
      <c r="M557" s="297"/>
      <c r="N557" s="292"/>
      <c r="O557" s="995"/>
      <c r="P557" s="1011"/>
      <c r="Q557" s="1011"/>
      <c r="R557" s="1011"/>
      <c r="S557" s="1011"/>
      <c r="T557" s="995" t="s">
        <v>552</v>
      </c>
      <c r="U557" s="997">
        <v>44046</v>
      </c>
      <c r="V557" s="996">
        <v>14890.01</v>
      </c>
      <c r="W557" s="1011"/>
      <c r="X557" s="997"/>
      <c r="Y557" s="995"/>
      <c r="Z557" s="995"/>
      <c r="AA557" s="995"/>
      <c r="AB557" s="1019"/>
      <c r="AE557" s="525"/>
    </row>
    <row r="558" spans="1:31" s="580" customFormat="1" ht="303.75" customHeight="1" x14ac:dyDescent="0.3">
      <c r="A558" s="31" t="s">
        <v>1032</v>
      </c>
      <c r="B558" s="334" t="s">
        <v>842</v>
      </c>
      <c r="C558" s="715" t="s">
        <v>1204</v>
      </c>
      <c r="D558" s="715" t="s">
        <v>439</v>
      </c>
      <c r="E558" s="334"/>
      <c r="F558" s="716">
        <v>386330</v>
      </c>
      <c r="G558" s="334"/>
      <c r="H558" s="167" t="s">
        <v>1031</v>
      </c>
      <c r="I558" s="717">
        <v>43634</v>
      </c>
      <c r="J558" s="717">
        <v>43674</v>
      </c>
      <c r="K558" s="493" t="s">
        <v>1798</v>
      </c>
      <c r="L558" s="330" t="s">
        <v>1771</v>
      </c>
      <c r="M558" s="713" t="s">
        <v>1799</v>
      </c>
      <c r="N558" s="713"/>
      <c r="O558" s="1044" t="s">
        <v>843</v>
      </c>
      <c r="P558" s="1044"/>
      <c r="Q558" s="1044"/>
      <c r="R558" s="1044">
        <v>386324.64</v>
      </c>
      <c r="S558" s="1044"/>
      <c r="T558" s="1044" t="s">
        <v>1348</v>
      </c>
      <c r="U558" s="1045">
        <v>44025</v>
      </c>
      <c r="V558" s="1044">
        <v>386324.64</v>
      </c>
      <c r="W558" s="1044" t="s">
        <v>1281</v>
      </c>
      <c r="X558" s="1044"/>
      <c r="Y558" s="1044"/>
      <c r="Z558" s="1045" t="s">
        <v>1488</v>
      </c>
      <c r="AA558" s="1046" t="s">
        <v>2742</v>
      </c>
      <c r="AB558" s="1047" t="s">
        <v>342</v>
      </c>
    </row>
    <row r="559" spans="1:31" s="580" customFormat="1" x14ac:dyDescent="0.3">
      <c r="A559" s="718"/>
      <c r="B559" s="719"/>
      <c r="C559" s="715"/>
      <c r="D559" s="715" t="s">
        <v>439</v>
      </c>
      <c r="E559" s="719"/>
      <c r="F559" s="716"/>
      <c r="G559" s="720"/>
      <c r="H559" s="167"/>
      <c r="I559" s="721"/>
      <c r="J559" s="717"/>
      <c r="K559" s="722"/>
      <c r="L559" s="330"/>
      <c r="M559" s="713"/>
      <c r="N559" s="713"/>
      <c r="O559" s="1044"/>
      <c r="P559" s="1044"/>
      <c r="Q559" s="1044"/>
      <c r="R559" s="1044"/>
      <c r="S559" s="1044"/>
      <c r="T559" s="1044" t="s">
        <v>552</v>
      </c>
      <c r="U559" s="1045">
        <v>44041</v>
      </c>
      <c r="V559" s="1044">
        <v>2742.9</v>
      </c>
      <c r="W559" s="1044"/>
      <c r="X559" s="1044"/>
      <c r="Y559" s="1044"/>
      <c r="Z559" s="1045"/>
      <c r="AA559" s="1046"/>
      <c r="AB559" s="1047"/>
    </row>
    <row r="560" spans="1:31" s="1042" customFormat="1" ht="128.25" customHeight="1" x14ac:dyDescent="0.3">
      <c r="A560" s="456" t="s">
        <v>1038</v>
      </c>
      <c r="B560" s="1062" t="s">
        <v>1033</v>
      </c>
      <c r="C560" s="1212">
        <v>5</v>
      </c>
      <c r="D560" s="295" t="s">
        <v>439</v>
      </c>
      <c r="E560" s="362"/>
      <c r="F560" s="49">
        <v>27500</v>
      </c>
      <c r="G560" s="170"/>
      <c r="H560" s="23" t="s">
        <v>652</v>
      </c>
      <c r="I560" s="170"/>
      <c r="J560" s="244"/>
      <c r="K560" s="290" t="s">
        <v>1034</v>
      </c>
      <c r="L560" s="363" t="s">
        <v>1280</v>
      </c>
      <c r="M560" s="2" t="s">
        <v>1169</v>
      </c>
      <c r="N560" s="2"/>
      <c r="O560" s="957" t="s">
        <v>1035</v>
      </c>
      <c r="P560" s="957"/>
      <c r="Q560" s="957"/>
      <c r="R560" s="958">
        <v>27500</v>
      </c>
      <c r="S560" s="957"/>
      <c r="T560" s="957" t="s">
        <v>1036</v>
      </c>
      <c r="U560" s="977">
        <v>43925</v>
      </c>
      <c r="V560" s="958">
        <v>25515</v>
      </c>
      <c r="W560" s="977" t="s">
        <v>1037</v>
      </c>
      <c r="X560" s="957"/>
      <c r="Y560" s="957"/>
      <c r="Z560" s="977">
        <v>43917</v>
      </c>
      <c r="AA560" s="957" t="s">
        <v>2743</v>
      </c>
      <c r="AB560" s="957" t="s">
        <v>442</v>
      </c>
      <c r="AE560" s="225"/>
    </row>
    <row r="561" spans="1:31" s="1042" customFormat="1" ht="13.5" customHeight="1" x14ac:dyDescent="0.3">
      <c r="A561" s="456"/>
      <c r="B561" s="1062"/>
      <c r="C561" s="1212"/>
      <c r="D561" s="295" t="s">
        <v>439</v>
      </c>
      <c r="E561" s="362"/>
      <c r="F561" s="49"/>
      <c r="G561" s="170"/>
      <c r="H561" s="23"/>
      <c r="I561" s="170"/>
      <c r="J561" s="244"/>
      <c r="K561" s="290"/>
      <c r="L561" s="363"/>
      <c r="M561" s="2"/>
      <c r="N561" s="2"/>
      <c r="O561" s="957"/>
      <c r="P561" s="957"/>
      <c r="Q561" s="957"/>
      <c r="R561" s="958"/>
      <c r="S561" s="957"/>
      <c r="T561" s="957" t="s">
        <v>552</v>
      </c>
      <c r="U561" s="977">
        <v>44099</v>
      </c>
      <c r="V561" s="958">
        <v>181.16</v>
      </c>
      <c r="W561" s="977"/>
      <c r="X561" s="957"/>
      <c r="Y561" s="957"/>
      <c r="Z561" s="977"/>
      <c r="AA561" s="957"/>
      <c r="AB561" s="957"/>
      <c r="AE561" s="225"/>
    </row>
    <row r="562" spans="1:31" s="1042" customFormat="1" ht="157.5" x14ac:dyDescent="0.3">
      <c r="A562" s="456" t="s">
        <v>1427</v>
      </c>
      <c r="B562" s="1062" t="s">
        <v>1428</v>
      </c>
      <c r="C562" s="1212">
        <v>2</v>
      </c>
      <c r="D562" s="295" t="s">
        <v>439</v>
      </c>
      <c r="E562" s="362"/>
      <c r="F562" s="49">
        <v>168294</v>
      </c>
      <c r="G562" s="170"/>
      <c r="H562" s="23"/>
      <c r="I562" s="170"/>
      <c r="J562" s="244"/>
      <c r="K562" s="290" t="s">
        <v>1429</v>
      </c>
      <c r="L562" s="632" t="s">
        <v>1835</v>
      </c>
      <c r="M562" s="292" t="s">
        <v>1437</v>
      </c>
      <c r="N562" s="292"/>
      <c r="O562" s="967" t="s">
        <v>1430</v>
      </c>
      <c r="P562" s="967"/>
      <c r="Q562" s="1039"/>
      <c r="R562" s="968">
        <v>2142000</v>
      </c>
      <c r="S562" s="967"/>
      <c r="T562" s="1039" t="s">
        <v>1431</v>
      </c>
      <c r="U562" s="969">
        <v>43826</v>
      </c>
      <c r="V562" s="968">
        <v>1552967.99</v>
      </c>
      <c r="W562" s="967" t="s">
        <v>1432</v>
      </c>
      <c r="X562" s="967"/>
      <c r="Y562" s="1039"/>
      <c r="Z562" s="969" t="s">
        <v>1833</v>
      </c>
      <c r="AA562" s="970" t="s">
        <v>1834</v>
      </c>
      <c r="AB562" s="967" t="s">
        <v>346</v>
      </c>
      <c r="AE562" s="225"/>
    </row>
    <row r="563" spans="1:31" s="1042" customFormat="1" ht="37.5" x14ac:dyDescent="0.3">
      <c r="A563" s="456"/>
      <c r="B563" s="1062"/>
      <c r="C563" s="1212"/>
      <c r="D563" s="295" t="s">
        <v>439</v>
      </c>
      <c r="E563" s="362"/>
      <c r="F563" s="49"/>
      <c r="G563" s="170"/>
      <c r="H563" s="23"/>
      <c r="I563" s="170"/>
      <c r="J563" s="244"/>
      <c r="K563" s="290"/>
      <c r="L563" s="632"/>
      <c r="M563" s="292"/>
      <c r="N563" s="292"/>
      <c r="O563" s="967"/>
      <c r="P563" s="967"/>
      <c r="Q563" s="1039"/>
      <c r="R563" s="968"/>
      <c r="S563" s="967"/>
      <c r="T563" s="1039" t="s">
        <v>1433</v>
      </c>
      <c r="U563" s="969">
        <v>43944</v>
      </c>
      <c r="V563" s="968">
        <v>420737.15</v>
      </c>
      <c r="W563" s="967"/>
      <c r="X563" s="967"/>
      <c r="Y563" s="1039"/>
      <c r="Z563" s="967"/>
      <c r="AA563" s="970"/>
      <c r="AB563" s="967"/>
      <c r="AE563" s="225"/>
    </row>
    <row r="564" spans="1:31" s="1042" customFormat="1" ht="56.25" x14ac:dyDescent="0.3">
      <c r="A564" s="456"/>
      <c r="B564" s="1062"/>
      <c r="C564" s="1212"/>
      <c r="D564" s="295" t="s">
        <v>439</v>
      </c>
      <c r="E564" s="362"/>
      <c r="F564" s="49"/>
      <c r="G564" s="170"/>
      <c r="H564" s="23"/>
      <c r="I564" s="170"/>
      <c r="J564" s="244"/>
      <c r="K564" s="290"/>
      <c r="L564" s="632"/>
      <c r="M564" s="292"/>
      <c r="N564" s="292"/>
      <c r="O564" s="967"/>
      <c r="P564" s="967"/>
      <c r="Q564" s="1039"/>
      <c r="R564" s="968"/>
      <c r="S564" s="967"/>
      <c r="T564" s="1039" t="s">
        <v>1434</v>
      </c>
      <c r="U564" s="969">
        <v>43994</v>
      </c>
      <c r="V564" s="968">
        <v>168294.86</v>
      </c>
      <c r="W564" s="967" t="s">
        <v>1435</v>
      </c>
      <c r="X564" s="967"/>
      <c r="Y564" s="1039"/>
      <c r="Z564" s="967"/>
      <c r="AA564" s="970"/>
      <c r="AB564" s="967"/>
      <c r="AE564" s="225"/>
    </row>
    <row r="565" spans="1:31" s="1042" customFormat="1" ht="75" x14ac:dyDescent="0.3">
      <c r="A565" s="456"/>
      <c r="B565" s="1062"/>
      <c r="C565" s="1212"/>
      <c r="D565" s="295" t="s">
        <v>439</v>
      </c>
      <c r="E565" s="362"/>
      <c r="F565" s="49"/>
      <c r="G565" s="170"/>
      <c r="H565" s="23"/>
      <c r="I565" s="170"/>
      <c r="J565" s="244"/>
      <c r="K565" s="290"/>
      <c r="L565" s="632"/>
      <c r="M565" s="292"/>
      <c r="N565" s="292"/>
      <c r="O565" s="967"/>
      <c r="P565" s="967"/>
      <c r="Q565" s="1039"/>
      <c r="R565" s="968"/>
      <c r="S565" s="967"/>
      <c r="T565" s="1039" t="s">
        <v>552</v>
      </c>
      <c r="U565" s="969">
        <v>44067</v>
      </c>
      <c r="V565" s="968">
        <v>15208.2</v>
      </c>
      <c r="W565" s="967" t="s">
        <v>1436</v>
      </c>
      <c r="X565" s="967"/>
      <c r="Y565" s="1039"/>
      <c r="Z565" s="967"/>
      <c r="AA565" s="970"/>
      <c r="AB565" s="967"/>
      <c r="AE565" s="225"/>
    </row>
    <row r="566" spans="1:31" s="1042" customFormat="1" x14ac:dyDescent="0.3">
      <c r="A566" s="456"/>
      <c r="B566" s="1062"/>
      <c r="C566" s="1212"/>
      <c r="D566" s="295" t="s">
        <v>439</v>
      </c>
      <c r="E566" s="362"/>
      <c r="F566" s="49"/>
      <c r="G566" s="170"/>
      <c r="H566" s="23"/>
      <c r="I566" s="170"/>
      <c r="J566" s="244"/>
      <c r="K566" s="290"/>
      <c r="L566" s="632"/>
      <c r="M566" s="292"/>
      <c r="N566" s="292"/>
      <c r="O566" s="967"/>
      <c r="P566" s="967"/>
      <c r="Q566" s="1039"/>
      <c r="R566" s="968"/>
      <c r="S566" s="967"/>
      <c r="T566" s="1039"/>
      <c r="U566" s="969"/>
      <c r="V566" s="968"/>
      <c r="W566" s="967"/>
      <c r="X566" s="967"/>
      <c r="Y566" s="1039"/>
      <c r="Z566" s="967"/>
      <c r="AA566" s="970"/>
      <c r="AB566" s="967"/>
      <c r="AE566" s="225"/>
    </row>
    <row r="567" spans="1:31" s="1042" customFormat="1" ht="78.75" x14ac:dyDescent="0.3">
      <c r="A567" s="456" t="s">
        <v>1396</v>
      </c>
      <c r="B567" s="1062" t="s">
        <v>1397</v>
      </c>
      <c r="C567" s="1212">
        <v>1</v>
      </c>
      <c r="D567" s="295" t="s">
        <v>439</v>
      </c>
      <c r="E567" s="362"/>
      <c r="F567" s="49">
        <v>360000</v>
      </c>
      <c r="G567" s="170"/>
      <c r="H567" s="23"/>
      <c r="I567" s="170"/>
      <c r="J567" s="244"/>
      <c r="K567" s="290" t="s">
        <v>1401</v>
      </c>
      <c r="L567" s="363" t="s">
        <v>1865</v>
      </c>
      <c r="M567" s="194" t="s">
        <v>1398</v>
      </c>
      <c r="N567" s="194" t="s">
        <v>355</v>
      </c>
      <c r="O567" s="995" t="s">
        <v>1399</v>
      </c>
      <c r="P567" s="995"/>
      <c r="Q567" s="995"/>
      <c r="R567" s="995">
        <v>297637.59999999998</v>
      </c>
      <c r="S567" s="995"/>
      <c r="T567" s="995" t="s">
        <v>1400</v>
      </c>
      <c r="U567" s="997">
        <v>44004</v>
      </c>
      <c r="V567" s="995">
        <v>297637.59999999998</v>
      </c>
      <c r="W567" s="997">
        <v>43955</v>
      </c>
      <c r="X567" s="995"/>
      <c r="Y567" s="995"/>
      <c r="Z567" s="997">
        <v>44000</v>
      </c>
      <c r="AA567" s="1027" t="s">
        <v>1478</v>
      </c>
      <c r="AB567" s="995" t="s">
        <v>396</v>
      </c>
      <c r="AE567" s="225"/>
    </row>
    <row r="568" spans="1:31" s="1042" customFormat="1" x14ac:dyDescent="0.3">
      <c r="A568" s="456"/>
      <c r="B568" s="1062"/>
      <c r="C568" s="1212"/>
      <c r="D568" s="295" t="s">
        <v>439</v>
      </c>
      <c r="E568" s="362"/>
      <c r="F568" s="49"/>
      <c r="G568" s="170"/>
      <c r="H568" s="23"/>
      <c r="I568" s="170"/>
      <c r="J568" s="244"/>
      <c r="K568" s="290"/>
      <c r="L568" s="402"/>
      <c r="M568" s="345"/>
      <c r="N568" s="194"/>
      <c r="O568" s="995"/>
      <c r="P568" s="995"/>
      <c r="Q568" s="995"/>
      <c r="R568" s="995"/>
      <c r="S568" s="995"/>
      <c r="T568" s="995" t="s">
        <v>552</v>
      </c>
      <c r="U568" s="997">
        <v>44041</v>
      </c>
      <c r="V568" s="995">
        <v>2113.23</v>
      </c>
      <c r="W568" s="997"/>
      <c r="X568" s="995"/>
      <c r="Y568" s="995"/>
      <c r="Z568" s="997"/>
      <c r="AA568" s="1027"/>
      <c r="AB568" s="995"/>
      <c r="AE568" s="225"/>
    </row>
    <row r="569" spans="1:31" s="1042" customFormat="1" ht="120.75" customHeight="1" x14ac:dyDescent="0.3">
      <c r="A569" s="456" t="s">
        <v>1407</v>
      </c>
      <c r="B569" s="1062" t="s">
        <v>1408</v>
      </c>
      <c r="C569" s="1212" t="s">
        <v>1685</v>
      </c>
      <c r="D569" s="295" t="s">
        <v>439</v>
      </c>
      <c r="E569" s="362"/>
      <c r="F569" s="49" t="s">
        <v>1686</v>
      </c>
      <c r="G569" s="170"/>
      <c r="H569" s="817" t="s">
        <v>1688</v>
      </c>
      <c r="I569" s="817">
        <v>44021</v>
      </c>
      <c r="J569" s="817">
        <v>44029</v>
      </c>
      <c r="K569" s="290" t="s">
        <v>1687</v>
      </c>
      <c r="L569" s="594" t="s">
        <v>2847</v>
      </c>
      <c r="M569" s="150" t="s">
        <v>2004</v>
      </c>
      <c r="N569" s="1"/>
      <c r="O569" s="506" t="s">
        <v>2280</v>
      </c>
      <c r="P569" s="506"/>
      <c r="Q569" s="506"/>
      <c r="R569" s="550">
        <v>329051.14</v>
      </c>
      <c r="S569" s="506"/>
      <c r="T569" s="506"/>
      <c r="U569" s="506"/>
      <c r="V569" s="550"/>
      <c r="W569" s="506"/>
      <c r="X569" s="506"/>
      <c r="Y569" s="506"/>
      <c r="Z569" s="506"/>
      <c r="AA569" s="548" t="s">
        <v>2425</v>
      </c>
      <c r="AB569" s="506" t="s">
        <v>444</v>
      </c>
      <c r="AE569" s="225"/>
    </row>
    <row r="570" spans="1:31" s="1042" customFormat="1" ht="154.5" customHeight="1" x14ac:dyDescent="0.3">
      <c r="A570" s="458" t="s">
        <v>1410</v>
      </c>
      <c r="B570" s="1062" t="s">
        <v>1409</v>
      </c>
      <c r="C570" s="1212">
        <v>10</v>
      </c>
      <c r="D570" s="295" t="s">
        <v>439</v>
      </c>
      <c r="E570" s="362"/>
      <c r="F570" s="49">
        <v>1495000</v>
      </c>
      <c r="G570" s="170"/>
      <c r="H570" s="817" t="s">
        <v>1680</v>
      </c>
      <c r="I570" s="817">
        <v>44021</v>
      </c>
      <c r="J570" s="817">
        <v>44029</v>
      </c>
      <c r="K570" s="1058" t="s">
        <v>1682</v>
      </c>
      <c r="L570" s="39" t="s">
        <v>2848</v>
      </c>
      <c r="M570" s="73" t="s">
        <v>2011</v>
      </c>
      <c r="N570" s="1"/>
      <c r="O570" s="506" t="s">
        <v>2143</v>
      </c>
      <c r="P570" s="506"/>
      <c r="Q570" s="506"/>
      <c r="R570" s="550">
        <v>965238</v>
      </c>
      <c r="S570" s="506"/>
      <c r="T570" s="506"/>
      <c r="U570" s="506"/>
      <c r="V570" s="550"/>
      <c r="W570" s="506"/>
      <c r="X570" s="506"/>
      <c r="Y570" s="506"/>
      <c r="Z570" s="506"/>
      <c r="AA570" s="506" t="s">
        <v>2744</v>
      </c>
      <c r="AB570" s="506" t="s">
        <v>342</v>
      </c>
      <c r="AE570" s="225"/>
    </row>
    <row r="571" spans="1:31" s="1042" customFormat="1" ht="154.5" customHeight="1" x14ac:dyDescent="0.3">
      <c r="A571" s="458"/>
      <c r="B571" s="1062"/>
      <c r="C571" s="1212"/>
      <c r="D571" s="295" t="s">
        <v>439</v>
      </c>
      <c r="E571" s="362"/>
      <c r="F571" s="49"/>
      <c r="G571" s="170"/>
      <c r="H571" s="817"/>
      <c r="I571" s="583"/>
      <c r="J571" s="151"/>
      <c r="K571" s="290"/>
      <c r="L571" s="178"/>
      <c r="M571" s="73"/>
      <c r="N571" s="1"/>
      <c r="O571" s="506"/>
      <c r="P571" s="506"/>
      <c r="Q571" s="506"/>
      <c r="R571" s="550"/>
      <c r="S571" s="506"/>
      <c r="T571" s="957"/>
      <c r="U571" s="957"/>
      <c r="V571" s="958"/>
      <c r="W571" s="957"/>
      <c r="X571" s="957"/>
      <c r="Y571" s="957"/>
      <c r="Z571" s="957"/>
      <c r="AA571" s="957"/>
      <c r="AB571" s="506"/>
      <c r="AE571" s="225"/>
    </row>
    <row r="572" spans="1:31" s="1042" customFormat="1" ht="120.75" customHeight="1" x14ac:dyDescent="0.3">
      <c r="A572" s="456"/>
      <c r="B572" s="1062"/>
      <c r="C572" s="1212"/>
      <c r="D572" s="295" t="s">
        <v>439</v>
      </c>
      <c r="E572" s="362"/>
      <c r="F572" s="49"/>
      <c r="G572" s="170"/>
      <c r="H572" s="23"/>
      <c r="I572" s="170"/>
      <c r="J572" s="244"/>
      <c r="K572" s="290"/>
      <c r="L572" s="158"/>
      <c r="M572" s="150"/>
      <c r="N572" s="1"/>
      <c r="O572" s="506"/>
      <c r="P572" s="506"/>
      <c r="Q572" s="506"/>
      <c r="R572" s="550"/>
      <c r="S572" s="506"/>
      <c r="T572" s="506"/>
      <c r="U572" s="506"/>
      <c r="V572" s="550"/>
      <c r="W572" s="506"/>
      <c r="X572" s="506"/>
      <c r="Y572" s="506"/>
      <c r="Z572" s="506"/>
      <c r="AA572" s="506"/>
      <c r="AB572" s="506"/>
      <c r="AE572" s="225"/>
    </row>
    <row r="573" spans="1:31" s="1042" customFormat="1" ht="147.75" customHeight="1" x14ac:dyDescent="0.3">
      <c r="A573" s="456" t="s">
        <v>1402</v>
      </c>
      <c r="B573" s="1062" t="s">
        <v>1073</v>
      </c>
      <c r="C573" s="1212">
        <v>1</v>
      </c>
      <c r="D573" s="295" t="s">
        <v>439</v>
      </c>
      <c r="E573" s="362"/>
      <c r="F573" s="49">
        <v>389385</v>
      </c>
      <c r="G573" s="170"/>
      <c r="H573" s="23"/>
      <c r="I573" s="170"/>
      <c r="J573" s="369"/>
      <c r="K573" s="290" t="s">
        <v>1074</v>
      </c>
      <c r="L573" s="158" t="s">
        <v>1403</v>
      </c>
      <c r="M573" s="345" t="s">
        <v>1075</v>
      </c>
      <c r="N573" s="194"/>
      <c r="O573" s="995" t="s">
        <v>1076</v>
      </c>
      <c r="P573" s="995"/>
      <c r="Q573" s="995">
        <v>159584.1</v>
      </c>
      <c r="R573" s="996"/>
      <c r="S573" s="995"/>
      <c r="T573" s="995" t="s">
        <v>1852</v>
      </c>
      <c r="U573" s="997">
        <v>44092</v>
      </c>
      <c r="V573" s="996">
        <v>489045.26</v>
      </c>
      <c r="W573" s="995" t="s">
        <v>1919</v>
      </c>
      <c r="X573" s="997">
        <v>44068</v>
      </c>
      <c r="Y573" s="995">
        <v>5369.42</v>
      </c>
      <c r="Z573" s="995" t="s">
        <v>2172</v>
      </c>
      <c r="AA573" s="970" t="s">
        <v>2173</v>
      </c>
      <c r="AB573" s="995" t="s">
        <v>346</v>
      </c>
      <c r="AE573" s="225"/>
    </row>
    <row r="574" spans="1:31" s="1042" customFormat="1" ht="98.25" customHeight="1" x14ac:dyDescent="0.3">
      <c r="A574" s="618"/>
      <c r="B574" s="373"/>
      <c r="C574" s="1212"/>
      <c r="D574" s="295" t="s">
        <v>439</v>
      </c>
      <c r="E574" s="48"/>
      <c r="F574" s="165"/>
      <c r="G574" s="170"/>
      <c r="H574" s="1214"/>
      <c r="I574" s="23"/>
      <c r="J574" s="838"/>
      <c r="K574" s="808"/>
      <c r="L574" s="1058"/>
      <c r="M574" s="1215"/>
      <c r="N574" s="345"/>
      <c r="O574" s="995"/>
      <c r="P574" s="995"/>
      <c r="Q574" s="995"/>
      <c r="R574" s="1011"/>
      <c r="S574" s="996"/>
      <c r="T574" s="1011" t="s">
        <v>2040</v>
      </c>
      <c r="U574" s="997">
        <v>44119</v>
      </c>
      <c r="V574" s="996">
        <v>2112.25</v>
      </c>
      <c r="W574" s="997">
        <v>44123</v>
      </c>
      <c r="X574" s="997">
        <v>44119</v>
      </c>
      <c r="Y574" s="995">
        <v>590.16</v>
      </c>
      <c r="Z574" s="1048"/>
      <c r="AA574" s="995"/>
      <c r="AB574" s="995"/>
      <c r="AC574" s="1049"/>
      <c r="AE574" s="525"/>
    </row>
    <row r="575" spans="1:31" s="1042" customFormat="1" x14ac:dyDescent="0.3">
      <c r="A575" s="618"/>
      <c r="B575" s="373"/>
      <c r="C575" s="1212"/>
      <c r="D575" s="295" t="s">
        <v>439</v>
      </c>
      <c r="E575" s="362"/>
      <c r="F575" s="165"/>
      <c r="G575" s="170"/>
      <c r="H575" s="1216"/>
      <c r="I575" s="203"/>
      <c r="J575" s="803"/>
      <c r="K575" s="357"/>
      <c r="L575" s="59"/>
      <c r="M575" s="1215"/>
      <c r="N575" s="345"/>
      <c r="O575" s="995"/>
      <c r="P575" s="995"/>
      <c r="Q575" s="995"/>
      <c r="R575" s="1011"/>
      <c r="S575" s="996"/>
      <c r="T575" s="995" t="s">
        <v>636</v>
      </c>
      <c r="U575" s="997">
        <v>44096</v>
      </c>
      <c r="V575" s="996">
        <v>-5013.29</v>
      </c>
      <c r="W575" s="1011"/>
      <c r="X575" s="997"/>
      <c r="Y575" s="995"/>
      <c r="Z575" s="1048"/>
      <c r="AA575" s="995"/>
      <c r="AB575" s="995"/>
      <c r="AC575" s="992"/>
      <c r="AE575" s="525"/>
    </row>
    <row r="576" spans="1:31" s="1042" customFormat="1" x14ac:dyDescent="0.3">
      <c r="A576" s="618"/>
      <c r="B576" s="373"/>
      <c r="C576" s="1212"/>
      <c r="D576" s="295" t="s">
        <v>439</v>
      </c>
      <c r="E576" s="362"/>
      <c r="F576" s="165"/>
      <c r="G576" s="170"/>
      <c r="H576" s="1216"/>
      <c r="I576" s="203"/>
      <c r="J576" s="1217"/>
      <c r="K576" s="357"/>
      <c r="L576" s="59"/>
      <c r="M576" s="1215"/>
      <c r="N576" s="345"/>
      <c r="O576" s="995"/>
      <c r="P576" s="995"/>
      <c r="Q576" s="995"/>
      <c r="R576" s="1011"/>
      <c r="S576" s="996"/>
      <c r="T576" s="995" t="s">
        <v>636</v>
      </c>
      <c r="U576" s="997">
        <v>44127</v>
      </c>
      <c r="V576" s="996">
        <v>-47.71</v>
      </c>
      <c r="W576" s="1011"/>
      <c r="X576" s="997"/>
      <c r="Y576" s="995"/>
      <c r="Z576" s="1048"/>
      <c r="AA576" s="995"/>
      <c r="AB576" s="995"/>
      <c r="AC576" s="992"/>
      <c r="AE576" s="525"/>
    </row>
    <row r="577" spans="1:31" s="1042" customFormat="1" x14ac:dyDescent="0.3">
      <c r="A577" s="618"/>
      <c r="B577" s="373"/>
      <c r="C577" s="1212"/>
      <c r="D577" s="295" t="s">
        <v>439</v>
      </c>
      <c r="E577" s="362"/>
      <c r="F577" s="165"/>
      <c r="G577" s="170"/>
      <c r="H577" s="1216"/>
      <c r="I577" s="203"/>
      <c r="J577" s="1217"/>
      <c r="K577" s="1218"/>
      <c r="L577" s="59"/>
      <c r="M577" s="1215"/>
      <c r="N577" s="345"/>
      <c r="O577" s="995"/>
      <c r="P577" s="995"/>
      <c r="Q577" s="995"/>
      <c r="R577" s="1011"/>
      <c r="S577" s="996"/>
      <c r="T577" s="995" t="s">
        <v>552</v>
      </c>
      <c r="U577" s="997">
        <v>44175</v>
      </c>
      <c r="V577" s="996">
        <v>88.16</v>
      </c>
      <c r="W577" s="1011"/>
      <c r="X577" s="997"/>
      <c r="Y577" s="995"/>
      <c r="Z577" s="1048"/>
      <c r="AA577" s="995"/>
      <c r="AB577" s="995"/>
      <c r="AC577" s="992"/>
      <c r="AE577" s="525"/>
    </row>
    <row r="578" spans="1:31" s="1042" customFormat="1" ht="19.5" thickBot="1" x14ac:dyDescent="0.35">
      <c r="A578" s="618"/>
      <c r="B578" s="373"/>
      <c r="C578" s="1212"/>
      <c r="D578" s="295" t="s">
        <v>439</v>
      </c>
      <c r="E578" s="362"/>
      <c r="F578" s="165"/>
      <c r="G578" s="170"/>
      <c r="H578" s="1216"/>
      <c r="I578" s="203"/>
      <c r="J578" s="1217"/>
      <c r="K578" s="1218"/>
      <c r="L578" s="59"/>
      <c r="M578" s="1215"/>
      <c r="N578" s="345"/>
      <c r="O578" s="995"/>
      <c r="P578" s="995"/>
      <c r="Q578" s="995"/>
      <c r="R578" s="1011"/>
      <c r="S578" s="996"/>
      <c r="T578" s="995" t="s">
        <v>552</v>
      </c>
      <c r="U578" s="997">
        <v>44175</v>
      </c>
      <c r="V578" s="996">
        <v>4051.93</v>
      </c>
      <c r="W578" s="1011"/>
      <c r="X578" s="997"/>
      <c r="Y578" s="995"/>
      <c r="Z578" s="1048"/>
      <c r="AA578" s="995"/>
      <c r="AB578" s="995"/>
      <c r="AC578" s="992"/>
      <c r="AE578" s="525"/>
    </row>
    <row r="579" spans="1:31" s="1042" customFormat="1" ht="150.75" customHeight="1" x14ac:dyDescent="0.3">
      <c r="A579" s="456" t="s">
        <v>1402</v>
      </c>
      <c r="B579" s="1062" t="s">
        <v>2152</v>
      </c>
      <c r="C579" s="1212">
        <v>1</v>
      </c>
      <c r="D579" s="295" t="s">
        <v>439</v>
      </c>
      <c r="E579" s="362"/>
      <c r="F579" s="49">
        <v>59400</v>
      </c>
      <c r="G579" s="170"/>
      <c r="H579" s="23"/>
      <c r="I579" s="170"/>
      <c r="J579" s="244"/>
      <c r="K579" s="1219" t="s">
        <v>2849</v>
      </c>
      <c r="L579" s="594" t="s">
        <v>2850</v>
      </c>
      <c r="M579" s="23" t="s">
        <v>2249</v>
      </c>
      <c r="N579" s="23"/>
      <c r="O579" s="541" t="s">
        <v>2250</v>
      </c>
      <c r="P579" s="541"/>
      <c r="Q579" s="541"/>
      <c r="R579" s="960">
        <v>59346</v>
      </c>
      <c r="S579" s="541"/>
      <c r="T579" s="541"/>
      <c r="U579" s="541"/>
      <c r="V579" s="960"/>
      <c r="W579" s="541"/>
      <c r="X579" s="541"/>
      <c r="Y579" s="541"/>
      <c r="Z579" s="541"/>
      <c r="AA579" s="506" t="s">
        <v>2745</v>
      </c>
      <c r="AB579" s="541" t="s">
        <v>396</v>
      </c>
      <c r="AE579" s="225"/>
    </row>
    <row r="580" spans="1:31" s="1042" customFormat="1" ht="157.5" customHeight="1" x14ac:dyDescent="0.3">
      <c r="A580" s="456" t="s">
        <v>2199</v>
      </c>
      <c r="B580" s="1062" t="s">
        <v>2200</v>
      </c>
      <c r="C580" s="1212">
        <v>32</v>
      </c>
      <c r="D580" s="295" t="s">
        <v>439</v>
      </c>
      <c r="E580" s="362"/>
      <c r="F580" s="49">
        <v>1470000</v>
      </c>
      <c r="G580" s="170"/>
      <c r="H580" s="23"/>
      <c r="I580" s="170"/>
      <c r="J580" s="244"/>
      <c r="K580" s="290" t="s">
        <v>2251</v>
      </c>
      <c r="L580" s="594" t="s">
        <v>2851</v>
      </c>
      <c r="M580" s="194" t="s">
        <v>1778</v>
      </c>
      <c r="N580" s="194" t="s">
        <v>430</v>
      </c>
      <c r="O580" s="995" t="s">
        <v>1779</v>
      </c>
      <c r="P580" s="995"/>
      <c r="Q580" s="995"/>
      <c r="R580" s="1011">
        <v>1466009.6000000001</v>
      </c>
      <c r="S580" s="995"/>
      <c r="T580" s="995" t="s">
        <v>1780</v>
      </c>
      <c r="U580" s="997">
        <v>44134</v>
      </c>
      <c r="V580" s="1011">
        <v>706220.32</v>
      </c>
      <c r="W580" s="995" t="s">
        <v>1781</v>
      </c>
      <c r="X580" s="995"/>
      <c r="Y580" s="995"/>
      <c r="Z580" s="995" t="s">
        <v>2341</v>
      </c>
      <c r="AA580" s="970" t="s">
        <v>2342</v>
      </c>
      <c r="AB580" s="995" t="s">
        <v>2201</v>
      </c>
      <c r="AE580" s="225"/>
    </row>
    <row r="581" spans="1:31" s="1042" customFormat="1" ht="37.5" x14ac:dyDescent="0.3">
      <c r="A581" s="456"/>
      <c r="B581" s="1062"/>
      <c r="C581" s="1212"/>
      <c r="D581" s="295" t="s">
        <v>439</v>
      </c>
      <c r="E581" s="362"/>
      <c r="F581" s="49"/>
      <c r="G581" s="170"/>
      <c r="H581" s="23"/>
      <c r="I581" s="170"/>
      <c r="J581" s="244"/>
      <c r="K581" s="290"/>
      <c r="L581" s="1169"/>
      <c r="M581" s="194"/>
      <c r="N581" s="194"/>
      <c r="O581" s="995"/>
      <c r="P581" s="995"/>
      <c r="Q581" s="995"/>
      <c r="R581" s="1011"/>
      <c r="S581" s="995"/>
      <c r="T581" s="995" t="s">
        <v>2206</v>
      </c>
      <c r="U581" s="997">
        <v>44134</v>
      </c>
      <c r="V581" s="1011">
        <v>759789.28</v>
      </c>
      <c r="W581" s="995" t="s">
        <v>2207</v>
      </c>
      <c r="X581" s="995"/>
      <c r="Y581" s="995"/>
      <c r="Z581" s="995"/>
      <c r="AA581" s="995"/>
      <c r="AB581" s="995"/>
      <c r="AE581" s="225"/>
    </row>
    <row r="582" spans="1:31" s="1042" customFormat="1" x14ac:dyDescent="0.3">
      <c r="A582" s="456"/>
      <c r="B582" s="1062"/>
      <c r="C582" s="1212"/>
      <c r="D582" s="295" t="s">
        <v>439</v>
      </c>
      <c r="E582" s="362"/>
      <c r="F582" s="49"/>
      <c r="G582" s="170"/>
      <c r="H582" s="23"/>
      <c r="I582" s="170"/>
      <c r="J582" s="244"/>
      <c r="K582" s="290"/>
      <c r="L582" s="1169"/>
      <c r="M582" s="194"/>
      <c r="N582" s="194"/>
      <c r="O582" s="995"/>
      <c r="P582" s="995"/>
      <c r="Q582" s="995"/>
      <c r="R582" s="1011"/>
      <c r="S582" s="995"/>
      <c r="T582" s="995" t="s">
        <v>552</v>
      </c>
      <c r="U582" s="1290">
        <v>44305</v>
      </c>
      <c r="V582" s="1011">
        <v>10408.67</v>
      </c>
      <c r="W582" s="995"/>
      <c r="X582" s="995"/>
      <c r="Y582" s="995"/>
      <c r="Z582" s="995"/>
      <c r="AA582" s="995"/>
      <c r="AB582" s="995"/>
      <c r="AE582" s="225"/>
    </row>
    <row r="583" spans="1:31" s="1042" customFormat="1" ht="131.25" x14ac:dyDescent="0.3">
      <c r="A583" s="456" t="s">
        <v>2491</v>
      </c>
      <c r="B583" s="1062" t="s">
        <v>2636</v>
      </c>
      <c r="C583" s="1212">
        <v>1</v>
      </c>
      <c r="D583" s="295" t="s">
        <v>439</v>
      </c>
      <c r="E583" s="362"/>
      <c r="F583" s="49">
        <v>460000</v>
      </c>
      <c r="G583" s="170"/>
      <c r="H583" s="23"/>
      <c r="I583" s="170"/>
      <c r="J583" s="244"/>
      <c r="K583" s="290" t="s">
        <v>2151</v>
      </c>
      <c r="L583" s="1169" t="s">
        <v>2852</v>
      </c>
      <c r="M583" s="2" t="s">
        <v>2078</v>
      </c>
      <c r="N583" s="2"/>
      <c r="O583" s="572" t="s">
        <v>2155</v>
      </c>
      <c r="P583" s="1050"/>
      <c r="Q583" s="1050">
        <v>152968.44</v>
      </c>
      <c r="R583" s="1050"/>
      <c r="S583" s="1050"/>
      <c r="T583" s="572" t="s">
        <v>2484</v>
      </c>
      <c r="U583" s="1050"/>
      <c r="V583" s="1051"/>
      <c r="W583" s="1050"/>
      <c r="X583" s="1050"/>
      <c r="Y583" s="1050"/>
      <c r="Z583" s="1050"/>
      <c r="AA583" s="1052" t="s">
        <v>3169</v>
      </c>
      <c r="AB583" s="1050" t="s">
        <v>386</v>
      </c>
      <c r="AE583" s="225"/>
    </row>
    <row r="584" spans="1:31" s="1042" customFormat="1" ht="51" customHeight="1" x14ac:dyDescent="0.3">
      <c r="A584" s="456"/>
      <c r="B584" s="1062"/>
      <c r="C584" s="1212"/>
      <c r="D584" s="295"/>
      <c r="E584" s="362"/>
      <c r="F584" s="49"/>
      <c r="G584" s="170"/>
      <c r="H584" s="23"/>
      <c r="I584" s="170"/>
      <c r="J584" s="244"/>
      <c r="K584" s="290"/>
      <c r="L584" s="1169"/>
      <c r="M584" s="2"/>
      <c r="N584" s="2"/>
      <c r="O584" s="572"/>
      <c r="P584" s="1050"/>
      <c r="Q584" s="1050"/>
      <c r="R584" s="1050"/>
      <c r="S584" s="1050"/>
      <c r="T584" s="572" t="s">
        <v>2551</v>
      </c>
      <c r="U584" s="1050"/>
      <c r="V584" s="1051"/>
      <c r="W584" s="1050"/>
      <c r="X584" s="1050"/>
      <c r="Y584" s="1050"/>
      <c r="Z584" s="1050"/>
      <c r="AA584" s="1052"/>
      <c r="AB584" s="1050"/>
      <c r="AE584" s="225"/>
    </row>
    <row r="585" spans="1:31" s="1042" customFormat="1" ht="51" customHeight="1" x14ac:dyDescent="0.3">
      <c r="A585" s="456"/>
      <c r="B585" s="1062"/>
      <c r="C585" s="1212"/>
      <c r="D585" s="295"/>
      <c r="E585" s="362"/>
      <c r="F585" s="49"/>
      <c r="G585" s="170"/>
      <c r="H585" s="23"/>
      <c r="I585" s="170"/>
      <c r="J585" s="244"/>
      <c r="K585" s="290"/>
      <c r="L585" s="1169"/>
      <c r="M585" s="2"/>
      <c r="N585" s="2"/>
      <c r="O585" s="572"/>
      <c r="P585" s="1050"/>
      <c r="Q585" s="1050"/>
      <c r="R585" s="1050"/>
      <c r="S585" s="1050"/>
      <c r="T585" s="572" t="s">
        <v>2552</v>
      </c>
      <c r="U585" s="1053">
        <v>44196</v>
      </c>
      <c r="V585" s="1051">
        <v>481728.21</v>
      </c>
      <c r="W585" s="1050"/>
      <c r="X585" s="1050"/>
      <c r="Y585" s="1050"/>
      <c r="Z585" s="1050"/>
      <c r="AA585" s="1052"/>
      <c r="AB585" s="1050"/>
      <c r="AE585" s="225"/>
    </row>
    <row r="586" spans="1:31" s="1042" customFormat="1" x14ac:dyDescent="0.3">
      <c r="A586" s="456"/>
      <c r="B586" s="1062"/>
      <c r="C586" s="1212"/>
      <c r="D586" s="295"/>
      <c r="E586" s="362"/>
      <c r="F586" s="49"/>
      <c r="G586" s="170"/>
      <c r="H586" s="23"/>
      <c r="I586" s="170"/>
      <c r="J586" s="244"/>
      <c r="K586" s="290"/>
      <c r="L586" s="1169"/>
      <c r="M586" s="2"/>
      <c r="N586" s="2"/>
      <c r="O586" s="572"/>
      <c r="P586" s="1050"/>
      <c r="Q586" s="1050"/>
      <c r="R586" s="1050"/>
      <c r="S586" s="1050"/>
      <c r="T586" s="572" t="s">
        <v>636</v>
      </c>
      <c r="U586" s="1053">
        <v>44209</v>
      </c>
      <c r="V586" s="1051">
        <v>-1453.2</v>
      </c>
      <c r="W586" s="1050"/>
      <c r="X586" s="1050"/>
      <c r="Y586" s="1050"/>
      <c r="Z586" s="1050"/>
      <c r="AA586" s="1052"/>
      <c r="AB586" s="1050"/>
      <c r="AE586" s="225"/>
    </row>
    <row r="587" spans="1:31" s="1042" customFormat="1" ht="75" x14ac:dyDescent="0.3">
      <c r="A587" s="456"/>
      <c r="B587" s="1062"/>
      <c r="C587" s="1212"/>
      <c r="D587" s="295"/>
      <c r="E587" s="362"/>
      <c r="F587" s="49"/>
      <c r="G587" s="170"/>
      <c r="H587" s="23"/>
      <c r="I587" s="170"/>
      <c r="J587" s="244"/>
      <c r="K587" s="290"/>
      <c r="L587" s="1169"/>
      <c r="M587" s="2"/>
      <c r="N587" s="2"/>
      <c r="O587" s="572"/>
      <c r="P587" s="1050"/>
      <c r="Q587" s="1050"/>
      <c r="R587" s="1050"/>
      <c r="S587" s="1050"/>
      <c r="T587" s="572" t="s">
        <v>3168</v>
      </c>
      <c r="U587" s="1053"/>
      <c r="V587" s="1051"/>
      <c r="W587" s="1050"/>
      <c r="X587" s="1050"/>
      <c r="Y587" s="1050"/>
      <c r="Z587" s="1050"/>
      <c r="AA587" s="1052"/>
      <c r="AB587" s="1050"/>
      <c r="AE587" s="225"/>
    </row>
    <row r="588" spans="1:31" s="1042" customFormat="1" ht="94.5" x14ac:dyDescent="0.3">
      <c r="A588" s="456" t="s">
        <v>2494</v>
      </c>
      <c r="B588" s="1062" t="s">
        <v>186</v>
      </c>
      <c r="C588" s="1212">
        <v>2</v>
      </c>
      <c r="D588" s="295" t="s">
        <v>439</v>
      </c>
      <c r="E588" s="362"/>
      <c r="F588" s="49">
        <v>300000</v>
      </c>
      <c r="G588" s="170"/>
      <c r="H588" s="23"/>
      <c r="I588" s="170"/>
      <c r="J588" s="244"/>
      <c r="K588" s="290" t="s">
        <v>2493</v>
      </c>
      <c r="L588" s="494" t="s">
        <v>3140</v>
      </c>
      <c r="M588" s="58" t="s">
        <v>2226</v>
      </c>
      <c r="N588" s="58"/>
      <c r="O588" s="1054" t="s">
        <v>2320</v>
      </c>
      <c r="P588" s="1054"/>
      <c r="Q588" s="1054"/>
      <c r="R588" s="1054">
        <v>300000</v>
      </c>
      <c r="S588" s="1054"/>
      <c r="T588" s="1054" t="s">
        <v>2482</v>
      </c>
      <c r="U588" s="1055"/>
      <c r="V588" s="1054"/>
      <c r="W588" s="1054"/>
      <c r="X588" s="1054"/>
      <c r="Y588" s="1054"/>
      <c r="Z588" s="1054"/>
      <c r="AA588" s="1054" t="s">
        <v>2746</v>
      </c>
      <c r="AB588" s="1054" t="s">
        <v>386</v>
      </c>
      <c r="AE588" s="225"/>
    </row>
    <row r="589" spans="1:31" s="1042" customFormat="1" ht="56.25" x14ac:dyDescent="0.3">
      <c r="A589" s="456"/>
      <c r="B589" s="1062"/>
      <c r="C589" s="1212"/>
      <c r="D589" s="295" t="s">
        <v>439</v>
      </c>
      <c r="E589" s="362"/>
      <c r="F589" s="49"/>
      <c r="G589" s="170"/>
      <c r="H589" s="23"/>
      <c r="I589" s="170"/>
      <c r="J589" s="244"/>
      <c r="K589" s="290"/>
      <c r="L589" s="1169"/>
      <c r="M589" s="58"/>
      <c r="N589" s="58"/>
      <c r="O589" s="1054"/>
      <c r="P589" s="1054"/>
      <c r="Q589" s="1054"/>
      <c r="R589" s="1054"/>
      <c r="S589" s="1054"/>
      <c r="T589" s="1054" t="s">
        <v>2547</v>
      </c>
      <c r="U589" s="1055"/>
      <c r="V589" s="1054"/>
      <c r="W589" s="1054"/>
      <c r="X589" s="1054"/>
      <c r="Y589" s="1054"/>
      <c r="Z589" s="1054"/>
      <c r="AA589" s="1054"/>
      <c r="AB589" s="1054"/>
      <c r="AE589" s="225"/>
    </row>
    <row r="590" spans="1:31" s="1042" customFormat="1" ht="56.25" x14ac:dyDescent="0.3">
      <c r="A590" s="456"/>
      <c r="B590" s="1062"/>
      <c r="C590" s="1212"/>
      <c r="D590" s="295" t="s">
        <v>439</v>
      </c>
      <c r="E590" s="362"/>
      <c r="F590" s="49"/>
      <c r="G590" s="170"/>
      <c r="H590" s="23"/>
      <c r="I590" s="170"/>
      <c r="J590" s="244"/>
      <c r="K590" s="290"/>
      <c r="L590" s="1169"/>
      <c r="M590" s="58"/>
      <c r="N590" s="58"/>
      <c r="O590" s="1054"/>
      <c r="P590" s="1054"/>
      <c r="Q590" s="1054"/>
      <c r="R590" s="1054"/>
      <c r="S590" s="1054"/>
      <c r="T590" s="1054" t="s">
        <v>2548</v>
      </c>
      <c r="U590" s="1055">
        <v>44202</v>
      </c>
      <c r="V590" s="1054">
        <v>239400</v>
      </c>
      <c r="W590" s="1054"/>
      <c r="X590" s="1054"/>
      <c r="Y590" s="1054"/>
      <c r="Z590" s="1054"/>
      <c r="AA590" s="1054"/>
      <c r="AB590" s="1054"/>
      <c r="AE590" s="225"/>
    </row>
    <row r="591" spans="1:31" s="1042" customFormat="1" ht="75.75" customHeight="1" x14ac:dyDescent="0.3">
      <c r="A591" s="456"/>
      <c r="B591" s="1062"/>
      <c r="C591" s="1212"/>
      <c r="D591" s="295" t="s">
        <v>439</v>
      </c>
      <c r="E591" s="362"/>
      <c r="F591" s="49"/>
      <c r="G591" s="170"/>
      <c r="H591" s="23"/>
      <c r="I591" s="170"/>
      <c r="J591" s="244"/>
      <c r="K591" s="290"/>
      <c r="L591" s="1169"/>
      <c r="M591" s="58"/>
      <c r="N591" s="58"/>
      <c r="O591" s="1054"/>
      <c r="P591" s="1054"/>
      <c r="Q591" s="1054"/>
      <c r="R591" s="1054"/>
      <c r="S591" s="1054"/>
      <c r="T591" s="1054"/>
      <c r="U591" s="1055"/>
      <c r="V591" s="1054"/>
      <c r="W591" s="1054"/>
      <c r="X591" s="1054"/>
      <c r="Y591" s="1054"/>
      <c r="Z591" s="1054"/>
      <c r="AA591" s="1054"/>
      <c r="AB591" s="1054"/>
      <c r="AE591" s="225"/>
    </row>
    <row r="592" spans="1:31" x14ac:dyDescent="0.25">
      <c r="A592" s="1561" t="s">
        <v>21</v>
      </c>
      <c r="B592" s="1561"/>
      <c r="C592" s="1561"/>
      <c r="D592" s="1561"/>
      <c r="E592" s="1561"/>
      <c r="F592" s="62">
        <f>SUM(F356:F487)</f>
        <v>39573730.040000007</v>
      </c>
      <c r="G592" s="11"/>
      <c r="H592" s="23"/>
      <c r="I592" s="23"/>
      <c r="J592" s="23"/>
      <c r="K592" s="23"/>
      <c r="L592" s="23"/>
      <c r="M592" s="23"/>
      <c r="N592" s="23"/>
      <c r="O592" s="541"/>
      <c r="P592" s="960"/>
      <c r="Q592" s="960"/>
      <c r="R592" s="960"/>
      <c r="S592" s="960"/>
      <c r="T592" s="541"/>
      <c r="U592" s="541"/>
      <c r="V592" s="960"/>
      <c r="W592" s="541"/>
      <c r="X592" s="541"/>
      <c r="Y592" s="541"/>
      <c r="Z592" s="541"/>
      <c r="AA592" s="541"/>
      <c r="AB592" s="541"/>
      <c r="AE592" s="525"/>
    </row>
    <row r="593" spans="1:31" x14ac:dyDescent="0.25">
      <c r="A593" s="805"/>
      <c r="B593" s="4" t="s">
        <v>80</v>
      </c>
      <c r="C593" s="1063"/>
      <c r="D593" s="603"/>
      <c r="E593" s="805"/>
      <c r="F593" s="62">
        <f>SUM(F592)</f>
        <v>39573730.040000007</v>
      </c>
      <c r="G593" s="11"/>
      <c r="H593" s="23"/>
      <c r="I593" s="23"/>
      <c r="J593" s="23"/>
      <c r="K593" s="23"/>
      <c r="L593" s="23"/>
      <c r="M593" s="23"/>
      <c r="N593" s="23"/>
      <c r="O593" s="541"/>
      <c r="P593" s="960"/>
      <c r="Q593" s="960"/>
      <c r="R593" s="960"/>
      <c r="S593" s="960"/>
      <c r="T593" s="541"/>
      <c r="U593" s="541"/>
      <c r="V593" s="960"/>
      <c r="W593" s="541"/>
      <c r="X593" s="541"/>
      <c r="Y593" s="541"/>
      <c r="Z593" s="541"/>
      <c r="AA593" s="541"/>
      <c r="AB593" s="541"/>
      <c r="AE593" s="525"/>
    </row>
    <row r="594" spans="1:31" x14ac:dyDescent="0.25">
      <c r="A594" s="805"/>
      <c r="B594" s="805" t="s">
        <v>296</v>
      </c>
      <c r="C594" s="1063"/>
      <c r="D594" s="1063"/>
      <c r="E594" s="805" t="s">
        <v>276</v>
      </c>
      <c r="F594" s="62">
        <v>20291144</v>
      </c>
      <c r="G594" s="11"/>
      <c r="H594" s="23"/>
      <c r="I594" s="23"/>
      <c r="J594" s="23"/>
      <c r="K594" s="23"/>
      <c r="L594" s="23"/>
      <c r="M594" s="23"/>
      <c r="N594" s="23"/>
      <c r="O594" s="541"/>
      <c r="P594" s="960"/>
      <c r="Q594" s="960"/>
      <c r="R594" s="960"/>
      <c r="S594" s="960"/>
      <c r="T594" s="541"/>
      <c r="U594" s="541"/>
      <c r="V594" s="960"/>
      <c r="W594" s="541"/>
      <c r="X594" s="541"/>
      <c r="Y594" s="541"/>
      <c r="Z594" s="541"/>
      <c r="AA594" s="541"/>
      <c r="AB594" s="541"/>
      <c r="AE594" s="525"/>
    </row>
    <row r="595" spans="1:31" x14ac:dyDescent="0.25">
      <c r="A595" s="1562" t="s">
        <v>277</v>
      </c>
      <c r="B595" s="1562"/>
      <c r="C595" s="1562"/>
      <c r="D595" s="1562"/>
      <c r="E595" s="1562"/>
      <c r="F595" s="1562"/>
      <c r="G595" s="11"/>
      <c r="H595" s="23"/>
      <c r="I595" s="23"/>
      <c r="J595" s="23"/>
      <c r="K595" s="23"/>
      <c r="L595" s="23"/>
      <c r="M595" s="23"/>
      <c r="N595" s="23"/>
      <c r="O595" s="541"/>
      <c r="P595" s="960"/>
      <c r="Q595" s="960"/>
      <c r="R595" s="960"/>
      <c r="S595" s="960"/>
      <c r="T595" s="541"/>
      <c r="U595" s="541"/>
      <c r="V595" s="960"/>
      <c r="W595" s="541"/>
      <c r="X595" s="541"/>
      <c r="Y595" s="541"/>
      <c r="Z595" s="541"/>
      <c r="AA595" s="541"/>
      <c r="AB595" s="541"/>
      <c r="AE595" s="525"/>
    </row>
    <row r="596" spans="1:31" ht="314.25" customHeight="1" x14ac:dyDescent="0.25">
      <c r="A596" s="1065" t="s">
        <v>219</v>
      </c>
      <c r="B596" s="786" t="s">
        <v>278</v>
      </c>
      <c r="C596" s="414" t="s">
        <v>188</v>
      </c>
      <c r="D596" s="44" t="s">
        <v>499</v>
      </c>
      <c r="E596" s="407"/>
      <c r="F596" s="49">
        <v>11500</v>
      </c>
      <c r="G596" s="11" t="s">
        <v>280</v>
      </c>
      <c r="H596" s="72" t="s">
        <v>431</v>
      </c>
      <c r="I596" s="408">
        <v>43494</v>
      </c>
      <c r="J596" s="408">
        <v>43525</v>
      </c>
      <c r="K596" s="14" t="s">
        <v>432</v>
      </c>
      <c r="L596" s="18" t="s">
        <v>1322</v>
      </c>
      <c r="M596" s="292" t="s">
        <v>433</v>
      </c>
      <c r="N596" s="292" t="s">
        <v>434</v>
      </c>
      <c r="O596" s="967" t="s">
        <v>485</v>
      </c>
      <c r="P596" s="968"/>
      <c r="Q596" s="968"/>
      <c r="R596" s="968">
        <v>11648.48</v>
      </c>
      <c r="S596" s="968"/>
      <c r="T596" s="967" t="s">
        <v>1229</v>
      </c>
      <c r="U596" s="969">
        <v>43950</v>
      </c>
      <c r="V596" s="968">
        <v>11067.78</v>
      </c>
      <c r="W596" s="969">
        <v>43936</v>
      </c>
      <c r="X596" s="967"/>
      <c r="Y596" s="967"/>
      <c r="Z596" s="969">
        <v>43970</v>
      </c>
      <c r="AA596" s="970" t="s">
        <v>1321</v>
      </c>
      <c r="AB596" s="967" t="s">
        <v>435</v>
      </c>
      <c r="AE596" s="525"/>
    </row>
    <row r="597" spans="1:31" x14ac:dyDescent="0.25">
      <c r="A597" s="1065"/>
      <c r="B597" s="786"/>
      <c r="C597" s="414"/>
      <c r="D597" s="44" t="s">
        <v>499</v>
      </c>
      <c r="E597" s="407"/>
      <c r="F597" s="49"/>
      <c r="G597" s="11"/>
      <c r="H597" s="396"/>
      <c r="I597" s="487"/>
      <c r="J597" s="487"/>
      <c r="K597" s="495"/>
      <c r="L597" s="43"/>
      <c r="M597" s="292"/>
      <c r="N597" s="292"/>
      <c r="O597" s="967"/>
      <c r="P597" s="968"/>
      <c r="Q597" s="968"/>
      <c r="R597" s="968"/>
      <c r="S597" s="968"/>
      <c r="T597" s="967" t="s">
        <v>773</v>
      </c>
      <c r="U597" s="969">
        <v>43970</v>
      </c>
      <c r="V597" s="968">
        <v>580.9</v>
      </c>
      <c r="W597" s="969"/>
      <c r="X597" s="967"/>
      <c r="Y597" s="967"/>
      <c r="Z597" s="969"/>
      <c r="AA597" s="970"/>
      <c r="AB597" s="967"/>
      <c r="AE597" s="525"/>
    </row>
    <row r="598" spans="1:31" x14ac:dyDescent="0.25">
      <c r="A598" s="1065"/>
      <c r="B598" s="786"/>
      <c r="C598" s="414"/>
      <c r="D598" s="44" t="s">
        <v>499</v>
      </c>
      <c r="E598" s="407"/>
      <c r="F598" s="49"/>
      <c r="G598" s="11"/>
      <c r="H598" s="396"/>
      <c r="I598" s="487"/>
      <c r="J598" s="487"/>
      <c r="K598" s="495"/>
      <c r="L598" s="43"/>
      <c r="M598" s="292"/>
      <c r="N598" s="292"/>
      <c r="O598" s="967"/>
      <c r="P598" s="968"/>
      <c r="Q598" s="968"/>
      <c r="R598" s="968"/>
      <c r="S598" s="968"/>
      <c r="T598" s="967" t="s">
        <v>552</v>
      </c>
      <c r="U598" s="969">
        <v>43991</v>
      </c>
      <c r="V598" s="968">
        <v>82.71</v>
      </c>
      <c r="W598" s="969"/>
      <c r="X598" s="967"/>
      <c r="Y598" s="967"/>
      <c r="Z598" s="969"/>
      <c r="AA598" s="970"/>
      <c r="AB598" s="967"/>
      <c r="AE598" s="525"/>
    </row>
    <row r="599" spans="1:31" ht="236.25" customHeight="1" x14ac:dyDescent="0.25">
      <c r="A599" s="1064" t="s">
        <v>220</v>
      </c>
      <c r="B599" s="786" t="s">
        <v>279</v>
      </c>
      <c r="C599" s="44" t="s">
        <v>188</v>
      </c>
      <c r="D599" s="44" t="s">
        <v>499</v>
      </c>
      <c r="E599" s="410"/>
      <c r="F599" s="165">
        <v>9750</v>
      </c>
      <c r="G599" s="11" t="s">
        <v>143</v>
      </c>
      <c r="H599" s="396" t="s">
        <v>436</v>
      </c>
      <c r="I599" s="439">
        <v>43494</v>
      </c>
      <c r="J599" s="439">
        <v>43525</v>
      </c>
      <c r="K599" s="40" t="s">
        <v>1170</v>
      </c>
      <c r="L599" s="158" t="s">
        <v>1866</v>
      </c>
      <c r="M599" s="292" t="s">
        <v>497</v>
      </c>
      <c r="N599" s="292" t="s">
        <v>334</v>
      </c>
      <c r="O599" s="967" t="s">
        <v>783</v>
      </c>
      <c r="P599" s="968"/>
      <c r="Q599" s="968"/>
      <c r="R599" s="968">
        <v>9320</v>
      </c>
      <c r="S599" s="968"/>
      <c r="T599" s="967" t="s">
        <v>883</v>
      </c>
      <c r="U599" s="969">
        <v>43915</v>
      </c>
      <c r="V599" s="968">
        <v>7569.78</v>
      </c>
      <c r="W599" s="969">
        <v>43885</v>
      </c>
      <c r="X599" s="967"/>
      <c r="Y599" s="967"/>
      <c r="Z599" s="969">
        <v>43916</v>
      </c>
      <c r="AA599" s="970" t="s">
        <v>2621</v>
      </c>
      <c r="AB599" s="967" t="s">
        <v>498</v>
      </c>
      <c r="AE599" s="525"/>
    </row>
    <row r="600" spans="1:31" x14ac:dyDescent="0.25">
      <c r="A600" s="1064"/>
      <c r="B600" s="786"/>
      <c r="C600" s="44"/>
      <c r="D600" s="44" t="s">
        <v>499</v>
      </c>
      <c r="E600" s="410"/>
      <c r="F600" s="165"/>
      <c r="G600" s="11"/>
      <c r="H600" s="396"/>
      <c r="I600" s="439"/>
      <c r="J600" s="439"/>
      <c r="K600" s="40"/>
      <c r="L600" s="158"/>
      <c r="M600" s="292"/>
      <c r="N600" s="292"/>
      <c r="O600" s="967"/>
      <c r="P600" s="968"/>
      <c r="Q600" s="968"/>
      <c r="R600" s="968"/>
      <c r="S600" s="968"/>
      <c r="T600" s="967" t="s">
        <v>635</v>
      </c>
      <c r="U600" s="969">
        <v>43927</v>
      </c>
      <c r="V600" s="968">
        <v>1750.22</v>
      </c>
      <c r="W600" s="969"/>
      <c r="X600" s="967"/>
      <c r="Y600" s="967"/>
      <c r="Z600" s="969"/>
      <c r="AA600" s="967"/>
      <c r="AB600" s="967"/>
      <c r="AE600" s="525"/>
    </row>
    <row r="601" spans="1:31" x14ac:dyDescent="0.25">
      <c r="A601" s="1064"/>
      <c r="B601" s="786"/>
      <c r="C601" s="44"/>
      <c r="D601" s="44" t="s">
        <v>499</v>
      </c>
      <c r="E601" s="410"/>
      <c r="F601" s="165"/>
      <c r="G601" s="11"/>
      <c r="H601" s="396"/>
      <c r="I601" s="439"/>
      <c r="J601" s="439"/>
      <c r="K601" s="40"/>
      <c r="L601" s="158"/>
      <c r="M601" s="582"/>
      <c r="N601" s="292"/>
      <c r="O601" s="967"/>
      <c r="P601" s="968"/>
      <c r="Q601" s="968"/>
      <c r="R601" s="968"/>
      <c r="S601" s="968"/>
      <c r="T601" s="967" t="s">
        <v>552</v>
      </c>
      <c r="U601" s="969">
        <v>43970</v>
      </c>
      <c r="V601" s="968">
        <v>66.17</v>
      </c>
      <c r="W601" s="969"/>
      <c r="X601" s="967"/>
      <c r="Y601" s="967"/>
      <c r="Z601" s="969"/>
      <c r="AA601" s="967"/>
      <c r="AB601" s="967"/>
      <c r="AE601" s="525"/>
    </row>
    <row r="602" spans="1:31" ht="175.5" customHeight="1" x14ac:dyDescent="0.25">
      <c r="A602" s="1065" t="s">
        <v>221</v>
      </c>
      <c r="B602" s="786" t="s">
        <v>281</v>
      </c>
      <c r="C602" s="44" t="s">
        <v>188</v>
      </c>
      <c r="D602" s="44" t="s">
        <v>499</v>
      </c>
      <c r="E602" s="410"/>
      <c r="F602" s="165">
        <v>23500</v>
      </c>
      <c r="G602" s="11" t="s">
        <v>282</v>
      </c>
      <c r="H602" s="1058" t="s">
        <v>1171</v>
      </c>
      <c r="I602" s="411" t="s">
        <v>1172</v>
      </c>
      <c r="J602" s="1220" t="s">
        <v>1173</v>
      </c>
      <c r="K602" s="827" t="s">
        <v>1174</v>
      </c>
      <c r="L602" s="945" t="s">
        <v>2853</v>
      </c>
      <c r="M602" s="160"/>
      <c r="N602" s="23" t="s">
        <v>440</v>
      </c>
      <c r="O602" s="541"/>
      <c r="P602" s="960"/>
      <c r="Q602" s="960"/>
      <c r="R602" s="960"/>
      <c r="S602" s="960"/>
      <c r="T602" s="541"/>
      <c r="U602" s="541"/>
      <c r="V602" s="960"/>
      <c r="W602" s="541"/>
      <c r="X602" s="541"/>
      <c r="Y602" s="541"/>
      <c r="Z602" s="541"/>
      <c r="AA602" s="548" t="s">
        <v>713</v>
      </c>
      <c r="AB602" s="541"/>
      <c r="AE602" s="525"/>
    </row>
    <row r="603" spans="1:31" ht="29.25" customHeight="1" x14ac:dyDescent="0.25">
      <c r="A603" s="1065" t="s">
        <v>222</v>
      </c>
      <c r="B603" s="786" t="s">
        <v>293</v>
      </c>
      <c r="C603" s="44" t="s">
        <v>188</v>
      </c>
      <c r="D603" s="44" t="s">
        <v>499</v>
      </c>
      <c r="E603" s="410"/>
      <c r="F603" s="165">
        <v>23500</v>
      </c>
      <c r="G603" s="11"/>
      <c r="H603" s="1058"/>
      <c r="I603" s="411"/>
      <c r="J603" s="411"/>
      <c r="K603" s="21"/>
      <c r="L603" s="412" t="s">
        <v>713</v>
      </c>
      <c r="N603" s="23"/>
      <c r="O603" s="541"/>
      <c r="P603" s="960"/>
      <c r="Q603" s="960"/>
      <c r="R603" s="960"/>
      <c r="S603" s="960"/>
      <c r="T603" s="541"/>
      <c r="U603" s="541"/>
      <c r="V603" s="960"/>
      <c r="W603" s="541"/>
      <c r="X603" s="541"/>
      <c r="Y603" s="541"/>
      <c r="Z603" s="541"/>
      <c r="AA603" s="548" t="s">
        <v>713</v>
      </c>
      <c r="AB603" s="541"/>
      <c r="AE603" s="525"/>
    </row>
    <row r="604" spans="1:31" ht="236.25" customHeight="1" x14ac:dyDescent="0.25">
      <c r="A604" s="1065" t="s">
        <v>223</v>
      </c>
      <c r="B604" s="786" t="s">
        <v>758</v>
      </c>
      <c r="C604" s="44" t="s">
        <v>188</v>
      </c>
      <c r="D604" s="9" t="s">
        <v>499</v>
      </c>
      <c r="E604" s="410"/>
      <c r="F604" s="165">
        <v>17000</v>
      </c>
      <c r="G604" s="11"/>
      <c r="H604" s="817" t="s">
        <v>1710</v>
      </c>
      <c r="I604" s="817">
        <v>44021</v>
      </c>
      <c r="J604" s="817">
        <v>44029</v>
      </c>
      <c r="K604" s="15" t="s">
        <v>2854</v>
      </c>
      <c r="L604" s="39" t="s">
        <v>3120</v>
      </c>
      <c r="M604" s="2"/>
      <c r="N604" s="23" t="s">
        <v>333</v>
      </c>
      <c r="O604" s="541"/>
      <c r="P604" s="960"/>
      <c r="Q604" s="960"/>
      <c r="R604" s="960"/>
      <c r="S604" s="960"/>
      <c r="T604" s="541"/>
      <c r="U604" s="541"/>
      <c r="V604" s="960"/>
      <c r="W604" s="541"/>
      <c r="X604" s="541"/>
      <c r="Y604" s="541"/>
      <c r="Z604" s="541"/>
      <c r="AA604" s="548" t="s">
        <v>757</v>
      </c>
      <c r="AB604" s="541"/>
      <c r="AE604" s="525"/>
    </row>
    <row r="605" spans="1:31" x14ac:dyDescent="0.25">
      <c r="A605" s="1065"/>
      <c r="B605" s="786" t="s">
        <v>80</v>
      </c>
      <c r="C605" s="44"/>
      <c r="D605" s="44"/>
      <c r="E605" s="410"/>
      <c r="F605" s="62">
        <f>SUM(F596:F604)</f>
        <v>85250</v>
      </c>
      <c r="G605" s="11"/>
      <c r="H605" s="23"/>
      <c r="I605" s="23"/>
      <c r="J605" s="23"/>
      <c r="K605" s="23"/>
      <c r="L605" s="23"/>
      <c r="M605" s="23"/>
      <c r="N605" s="23"/>
      <c r="O605" s="541"/>
      <c r="P605" s="960"/>
      <c r="Q605" s="960"/>
      <c r="R605" s="960"/>
      <c r="S605" s="960"/>
      <c r="T605" s="541"/>
      <c r="U605" s="541"/>
      <c r="V605" s="960"/>
      <c r="W605" s="541"/>
      <c r="X605" s="541"/>
      <c r="Y605" s="541"/>
      <c r="Z605" s="541"/>
      <c r="AA605" s="541"/>
      <c r="AB605" s="541"/>
      <c r="AE605" s="525"/>
    </row>
    <row r="606" spans="1:31" x14ac:dyDescent="0.25">
      <c r="A606" s="1562" t="s">
        <v>296</v>
      </c>
      <c r="B606" s="1562"/>
      <c r="C606" s="1562"/>
      <c r="D606" s="1562"/>
      <c r="E606" s="1562"/>
      <c r="F606" s="25">
        <v>85456</v>
      </c>
      <c r="G606" s="11"/>
      <c r="H606" s="23"/>
      <c r="I606" s="23"/>
      <c r="J606" s="23"/>
      <c r="K606" s="23"/>
      <c r="L606" s="23"/>
      <c r="M606" s="23"/>
      <c r="N606" s="23"/>
      <c r="O606" s="541"/>
      <c r="P606" s="960"/>
      <c r="Q606" s="960"/>
      <c r="R606" s="960"/>
      <c r="S606" s="960"/>
      <c r="T606" s="541"/>
      <c r="U606" s="541"/>
      <c r="V606" s="960"/>
      <c r="W606" s="541"/>
      <c r="X606" s="541"/>
      <c r="Y606" s="541"/>
      <c r="Z606" s="541"/>
      <c r="AA606" s="541"/>
      <c r="AB606" s="541"/>
      <c r="AE606" s="525"/>
    </row>
    <row r="607" spans="1:31" x14ac:dyDescent="0.25">
      <c r="A607" s="1065"/>
      <c r="B607" s="325"/>
      <c r="C607" s="46"/>
      <c r="D607" s="604"/>
      <c r="E607" s="52" t="s">
        <v>80</v>
      </c>
      <c r="F607" s="62" t="e">
        <f>F592+F352+F339+F198</f>
        <v>#REF!</v>
      </c>
      <c r="G607" s="23"/>
      <c r="H607" s="23"/>
      <c r="I607" s="23"/>
      <c r="J607" s="23"/>
      <c r="K607" s="23"/>
      <c r="L607" s="23"/>
      <c r="M607" s="23"/>
      <c r="N607" s="23"/>
      <c r="O607" s="541"/>
      <c r="P607" s="960"/>
      <c r="Q607" s="960"/>
      <c r="R607" s="960"/>
      <c r="S607" s="960"/>
      <c r="T607" s="541"/>
      <c r="U607" s="541"/>
      <c r="V607" s="960"/>
      <c r="W607" s="541"/>
      <c r="X607" s="541"/>
      <c r="Y607" s="541"/>
      <c r="Z607" s="541"/>
      <c r="AA607" s="541"/>
      <c r="AB607" s="541"/>
      <c r="AE607" s="525"/>
    </row>
    <row r="608" spans="1:31" x14ac:dyDescent="0.25">
      <c r="A608" s="1558" t="s">
        <v>11</v>
      </c>
      <c r="B608" s="1558"/>
      <c r="C608" s="1558"/>
      <c r="D608" s="1558"/>
      <c r="E608" s="1558"/>
      <c r="F608" s="62" t="e">
        <f>#REF!+#REF!+#REF!+#REF!+#REF!+#REF!+#REF!+#REF!+#REF!+#REF!</f>
        <v>#REF!</v>
      </c>
      <c r="G608" s="23"/>
      <c r="H608" s="23"/>
      <c r="I608" s="23"/>
      <c r="J608" s="23"/>
      <c r="K608" s="23"/>
      <c r="L608" s="23"/>
      <c r="M608" s="23"/>
      <c r="N608" s="23"/>
      <c r="O608" s="541"/>
      <c r="P608" s="960"/>
      <c r="Q608" s="960"/>
      <c r="R608" s="960"/>
      <c r="S608" s="960"/>
      <c r="T608" s="541"/>
      <c r="U608" s="541"/>
      <c r="V608" s="960"/>
      <c r="W608" s="541"/>
      <c r="X608" s="541"/>
      <c r="Y608" s="541"/>
      <c r="Z608" s="541"/>
      <c r="AA608" s="541"/>
      <c r="AB608" s="541"/>
      <c r="AE608" s="525"/>
    </row>
    <row r="609" spans="1:31" ht="54" customHeight="1" x14ac:dyDescent="0.25">
      <c r="A609" s="805" t="s">
        <v>23</v>
      </c>
      <c r="B609" s="1559" t="s">
        <v>244</v>
      </c>
      <c r="C609" s="1559"/>
      <c r="D609" s="1559"/>
      <c r="E609" s="1559"/>
      <c r="F609" s="1559"/>
      <c r="G609" s="23"/>
      <c r="H609" s="23"/>
      <c r="I609" s="23"/>
      <c r="J609" s="23"/>
      <c r="K609" s="23"/>
      <c r="L609" s="23"/>
      <c r="M609" s="23"/>
      <c r="N609" s="23"/>
      <c r="O609" s="541"/>
      <c r="P609" s="960"/>
      <c r="Q609" s="960"/>
      <c r="R609" s="960"/>
      <c r="S609" s="960"/>
      <c r="T609" s="541"/>
      <c r="U609" s="541"/>
      <c r="V609" s="960"/>
      <c r="W609" s="541"/>
      <c r="X609" s="541"/>
      <c r="Y609" s="541"/>
      <c r="Z609" s="541"/>
      <c r="AA609" s="541"/>
      <c r="AB609" s="541"/>
      <c r="AE609" s="525"/>
    </row>
    <row r="610" spans="1:31" ht="126" x14ac:dyDescent="0.25">
      <c r="A610" s="1065" t="s">
        <v>24</v>
      </c>
      <c r="B610" s="945" t="s">
        <v>241</v>
      </c>
      <c r="C610" s="44"/>
      <c r="D610" s="44"/>
      <c r="E610" s="786"/>
      <c r="F610" s="44"/>
      <c r="G610" s="1067"/>
      <c r="H610" s="23"/>
      <c r="I610" s="23"/>
      <c r="J610" s="23"/>
      <c r="K610" s="23"/>
      <c r="L610" s="23"/>
      <c r="M610" s="23"/>
      <c r="N610" s="23"/>
      <c r="O610" s="541"/>
      <c r="P610" s="960"/>
      <c r="Q610" s="960"/>
      <c r="R610" s="960"/>
      <c r="S610" s="960"/>
      <c r="T610" s="541"/>
      <c r="U610" s="541"/>
      <c r="V610" s="960"/>
      <c r="W610" s="541"/>
      <c r="X610" s="541"/>
      <c r="Y610" s="541"/>
      <c r="Z610" s="541"/>
      <c r="AA610" s="541"/>
      <c r="AB610" s="541"/>
      <c r="AE610" s="525"/>
    </row>
    <row r="611" spans="1:31" ht="29.25" customHeight="1" x14ac:dyDescent="0.25">
      <c r="A611" s="415"/>
      <c r="B611" s="416" t="s">
        <v>851</v>
      </c>
      <c r="C611" s="425"/>
      <c r="D611" s="425"/>
      <c r="E611" s="417"/>
      <c r="F611" s="425"/>
      <c r="G611" s="1067"/>
      <c r="H611" s="23"/>
      <c r="I611" s="23"/>
      <c r="J611" s="23"/>
      <c r="K611" s="23"/>
      <c r="L611" s="23"/>
      <c r="M611" s="23"/>
      <c r="N611" s="23"/>
      <c r="O611" s="541"/>
      <c r="P611" s="960"/>
      <c r="Q611" s="960"/>
      <c r="R611" s="960"/>
      <c r="S611" s="960"/>
      <c r="T611" s="541"/>
      <c r="U611" s="541"/>
      <c r="V611" s="960"/>
      <c r="W611" s="541"/>
      <c r="X611" s="541"/>
      <c r="Y611" s="541"/>
      <c r="Z611" s="541"/>
      <c r="AA611" s="541"/>
      <c r="AB611" s="541"/>
      <c r="AE611" s="525"/>
    </row>
    <row r="612" spans="1:31" ht="193.5" customHeight="1" x14ac:dyDescent="0.25">
      <c r="A612" s="805" t="s">
        <v>188</v>
      </c>
      <c r="B612" s="786" t="s">
        <v>910</v>
      </c>
      <c r="C612" s="44" t="s">
        <v>1083</v>
      </c>
      <c r="D612" s="44"/>
      <c r="E612" s="786"/>
      <c r="F612" s="171">
        <v>137550</v>
      </c>
      <c r="G612" s="23"/>
      <c r="H612" s="838">
        <v>43899</v>
      </c>
      <c r="I612" s="838">
        <v>43900</v>
      </c>
      <c r="J612" s="838">
        <v>43903</v>
      </c>
      <c r="K612" s="484" t="s">
        <v>1087</v>
      </c>
      <c r="L612" s="585" t="s">
        <v>1949</v>
      </c>
      <c r="M612" s="446"/>
      <c r="N612" s="23" t="s">
        <v>434</v>
      </c>
      <c r="O612" s="541"/>
      <c r="P612" s="960"/>
      <c r="Q612" s="960"/>
      <c r="R612" s="960"/>
      <c r="S612" s="960"/>
      <c r="T612" s="541"/>
      <c r="U612" s="541"/>
      <c r="V612" s="960"/>
      <c r="W612" s="541"/>
      <c r="X612" s="541"/>
      <c r="Y612" s="541"/>
      <c r="Z612" s="541"/>
      <c r="AA612" s="548" t="s">
        <v>1182</v>
      </c>
      <c r="AB612" s="541"/>
      <c r="AE612" s="525"/>
    </row>
    <row r="613" spans="1:31" ht="83.25" customHeight="1" x14ac:dyDescent="0.25">
      <c r="A613" s="1066" t="s">
        <v>824</v>
      </c>
      <c r="B613" s="786" t="s">
        <v>1696</v>
      </c>
      <c r="C613" s="669" t="s">
        <v>188</v>
      </c>
      <c r="D613" s="17" t="s">
        <v>1850</v>
      </c>
      <c r="E613" s="786"/>
      <c r="F613" s="670">
        <v>207434.45</v>
      </c>
      <c r="G613" s="23"/>
      <c r="H613" s="817" t="s">
        <v>1829</v>
      </c>
      <c r="I613" s="817">
        <v>44021</v>
      </c>
      <c r="J613" s="817">
        <v>44029</v>
      </c>
      <c r="K613" s="156" t="s">
        <v>1698</v>
      </c>
      <c r="L613" s="671" t="s">
        <v>3247</v>
      </c>
      <c r="M613" s="667"/>
      <c r="N613" s="1" t="s">
        <v>440</v>
      </c>
      <c r="O613" s="541"/>
      <c r="P613" s="960"/>
      <c r="Q613" s="960"/>
      <c r="R613" s="960"/>
      <c r="S613" s="960"/>
      <c r="T613" s="541"/>
      <c r="U613" s="541"/>
      <c r="V613" s="960"/>
      <c r="W613" s="541"/>
      <c r="X613" s="541"/>
      <c r="Y613" s="541"/>
      <c r="Z613" s="541"/>
      <c r="AA613" s="541"/>
      <c r="AB613" s="541"/>
      <c r="AE613" s="525"/>
    </row>
    <row r="614" spans="1:31" ht="97.5" customHeight="1" x14ac:dyDescent="0.25">
      <c r="A614" s="1066" t="s">
        <v>816</v>
      </c>
      <c r="B614" s="786" t="s">
        <v>1697</v>
      </c>
      <c r="C614" s="669" t="s">
        <v>188</v>
      </c>
      <c r="D614" s="17" t="s">
        <v>1850</v>
      </c>
      <c r="E614" s="786"/>
      <c r="F614" s="670">
        <v>46489.64</v>
      </c>
      <c r="G614" s="23"/>
      <c r="H614" s="817" t="s">
        <v>2070</v>
      </c>
      <c r="I614" s="817">
        <v>44021</v>
      </c>
      <c r="J614" s="817">
        <v>44029</v>
      </c>
      <c r="K614" s="156" t="s">
        <v>1699</v>
      </c>
      <c r="L614" s="671" t="s">
        <v>3248</v>
      </c>
      <c r="M614" s="667"/>
      <c r="N614" s="1" t="s">
        <v>440</v>
      </c>
      <c r="O614" s="541"/>
      <c r="P614" s="960"/>
      <c r="Q614" s="960"/>
      <c r="R614" s="960"/>
      <c r="S614" s="960"/>
      <c r="T614" s="541"/>
      <c r="U614" s="541"/>
      <c r="V614" s="960"/>
      <c r="W614" s="541"/>
      <c r="X614" s="541"/>
      <c r="Y614" s="541"/>
      <c r="Z614" s="541"/>
      <c r="AA614" s="541"/>
      <c r="AB614" s="541"/>
      <c r="AE614" s="525"/>
    </row>
    <row r="615" spans="1:31" ht="37.5" customHeight="1" x14ac:dyDescent="0.25">
      <c r="A615" s="1069"/>
      <c r="B615" s="413"/>
      <c r="C615" s="1221"/>
      <c r="D615" s="153"/>
      <c r="E615" s="413"/>
      <c r="F615" s="742"/>
      <c r="G615" s="7"/>
      <c r="H615" s="817"/>
      <c r="I615" s="817"/>
      <c r="J615" s="817"/>
      <c r="K615" s="1058"/>
      <c r="L615" s="39"/>
      <c r="M615" s="157"/>
      <c r="N615" s="1"/>
      <c r="O615" s="541"/>
      <c r="P615" s="960"/>
      <c r="Q615" s="960"/>
      <c r="R615" s="960"/>
      <c r="S615" s="960"/>
      <c r="T615" s="541"/>
      <c r="U615" s="541"/>
      <c r="V615" s="960"/>
      <c r="W615" s="541"/>
      <c r="X615" s="541"/>
      <c r="Y615" s="541"/>
      <c r="Z615" s="541"/>
      <c r="AA615" s="541"/>
      <c r="AB615" s="541"/>
      <c r="AE615" s="525"/>
    </row>
    <row r="616" spans="1:31" ht="30.75" customHeight="1" x14ac:dyDescent="0.25">
      <c r="A616" s="1065"/>
      <c r="B616" s="1557"/>
      <c r="C616" s="1557"/>
      <c r="D616" s="1557"/>
      <c r="E616" s="1557"/>
      <c r="F616" s="1557"/>
      <c r="G616" s="23"/>
      <c r="H616" s="817"/>
      <c r="I616" s="817"/>
      <c r="J616" s="817"/>
      <c r="K616" s="1058"/>
      <c r="L616" s="335"/>
      <c r="M616" s="160"/>
      <c r="N616" s="23"/>
      <c r="O616" s="541"/>
      <c r="P616" s="960"/>
      <c r="Q616" s="960"/>
      <c r="R616" s="960"/>
      <c r="S616" s="960"/>
      <c r="T616" s="541"/>
      <c r="U616" s="541"/>
      <c r="V616" s="960"/>
      <c r="W616" s="541"/>
      <c r="X616" s="541"/>
      <c r="Y616" s="541"/>
      <c r="Z616" s="541"/>
      <c r="AA616" s="541"/>
      <c r="AB616" s="541"/>
      <c r="AE616" s="525"/>
    </row>
    <row r="617" spans="1:31" x14ac:dyDescent="0.25">
      <c r="A617" s="1065"/>
      <c r="B617" s="1557"/>
      <c r="C617" s="1557"/>
      <c r="D617" s="1557"/>
      <c r="E617" s="1557"/>
      <c r="F617" s="1557"/>
      <c r="G617" s="23"/>
      <c r="O617" s="525"/>
      <c r="P617" s="1056"/>
      <c r="Q617" s="1056"/>
      <c r="R617" s="1056"/>
      <c r="S617" s="1056"/>
      <c r="T617" s="525"/>
      <c r="U617" s="525"/>
      <c r="V617" s="1056"/>
      <c r="W617" s="525"/>
      <c r="Y617" s="525"/>
      <c r="Z617" s="525"/>
      <c r="AA617" s="525"/>
      <c r="AB617" s="525"/>
      <c r="AE617" s="525"/>
    </row>
    <row r="618" spans="1:31" ht="19.5" thickBot="1" x14ac:dyDescent="0.3">
      <c r="O618" s="525"/>
      <c r="P618" s="1056"/>
      <c r="Q618" s="1056"/>
      <c r="R618" s="1056"/>
      <c r="S618" s="1056"/>
      <c r="T618" s="525"/>
      <c r="U618" s="525"/>
      <c r="V618" s="1056"/>
      <c r="W618" s="525"/>
      <c r="Y618" s="525"/>
      <c r="Z618" s="525"/>
      <c r="AA618" s="525"/>
      <c r="AB618" s="525"/>
      <c r="AE618" s="525"/>
    </row>
    <row r="619" spans="1:31" ht="19.5" thickBot="1" x14ac:dyDescent="0.3">
      <c r="A619" s="460"/>
      <c r="B619" s="70"/>
      <c r="C619" s="68"/>
      <c r="D619" s="68"/>
      <c r="O619" s="525"/>
      <c r="P619" s="1056"/>
      <c r="Q619" s="1056"/>
      <c r="R619" s="1056"/>
      <c r="S619" s="1056"/>
      <c r="T619" s="525"/>
      <c r="U619" s="525"/>
      <c r="V619" s="1056"/>
      <c r="W619" s="525"/>
      <c r="Y619" s="525"/>
      <c r="Z619" s="525"/>
      <c r="AA619" s="525"/>
      <c r="AB619" s="525"/>
      <c r="AE619" s="525"/>
    </row>
    <row r="620" spans="1:31" x14ac:dyDescent="0.25">
      <c r="O620" s="525"/>
      <c r="P620" s="1056"/>
      <c r="Q620" s="1056"/>
      <c r="R620" s="1056"/>
      <c r="S620" s="1056"/>
      <c r="T620" s="525"/>
      <c r="U620" s="525"/>
      <c r="V620" s="1056"/>
      <c r="W620" s="525"/>
      <c r="Y620" s="525"/>
      <c r="Z620" s="525"/>
      <c r="AA620" s="525"/>
      <c r="AB620" s="525"/>
      <c r="AE620" s="525"/>
    </row>
    <row r="621" spans="1:31" x14ac:dyDescent="0.25">
      <c r="O621" s="525"/>
      <c r="P621" s="1056"/>
      <c r="Q621" s="1056"/>
      <c r="R621" s="1056"/>
      <c r="S621" s="1056"/>
      <c r="T621" s="525"/>
      <c r="U621" s="525"/>
      <c r="V621" s="1056"/>
      <c r="W621" s="525"/>
      <c r="Y621" s="525"/>
      <c r="Z621" s="525"/>
      <c r="AA621" s="525"/>
      <c r="AB621" s="525"/>
      <c r="AE621" s="525"/>
    </row>
    <row r="622" spans="1:31" x14ac:dyDescent="0.25">
      <c r="O622" s="525"/>
      <c r="P622" s="1056"/>
      <c r="Q622" s="1056"/>
      <c r="R622" s="1056"/>
      <c r="S622" s="1056"/>
      <c r="T622" s="525"/>
      <c r="U622" s="525"/>
      <c r="V622" s="1056"/>
      <c r="W622" s="525"/>
      <c r="Y622" s="525"/>
      <c r="Z622" s="525"/>
      <c r="AA622" s="525"/>
      <c r="AB622" s="525"/>
      <c r="AE622" s="525"/>
    </row>
    <row r="623" spans="1:31" x14ac:dyDescent="0.25">
      <c r="O623" s="525"/>
      <c r="P623" s="1056"/>
      <c r="Q623" s="1056"/>
      <c r="R623" s="1056"/>
      <c r="S623" s="1056"/>
      <c r="T623" s="525"/>
      <c r="U623" s="525"/>
      <c r="V623" s="1056"/>
      <c r="W623" s="525"/>
      <c r="Y623" s="525"/>
      <c r="Z623" s="525"/>
      <c r="AA623" s="525"/>
      <c r="AB623" s="525"/>
      <c r="AE623" s="525"/>
    </row>
    <row r="624" spans="1:31" x14ac:dyDescent="0.25">
      <c r="O624" s="525"/>
      <c r="P624" s="1056"/>
      <c r="Q624" s="1056"/>
      <c r="R624" s="1056"/>
      <c r="S624" s="1056"/>
      <c r="T624" s="525"/>
      <c r="U624" s="525"/>
      <c r="V624" s="1056"/>
      <c r="W624" s="525"/>
      <c r="Y624" s="525"/>
      <c r="Z624" s="525"/>
      <c r="AA624" s="525"/>
      <c r="AB624" s="525"/>
      <c r="AE624" s="525"/>
    </row>
    <row r="625" spans="6:31" x14ac:dyDescent="0.25">
      <c r="O625" s="525"/>
      <c r="P625" s="1056"/>
      <c r="Q625" s="1056"/>
      <c r="R625" s="1056"/>
      <c r="S625" s="1056"/>
      <c r="T625" s="525"/>
      <c r="U625" s="525"/>
      <c r="V625" s="1056"/>
      <c r="W625" s="525"/>
      <c r="Y625" s="525"/>
      <c r="Z625" s="525"/>
      <c r="AA625" s="525"/>
      <c r="AB625" s="525"/>
      <c r="AE625" s="525"/>
    </row>
    <row r="626" spans="6:31" x14ac:dyDescent="0.25">
      <c r="F626" s="419"/>
      <c r="O626" s="525"/>
      <c r="P626" s="1056"/>
      <c r="Q626" s="1056"/>
      <c r="R626" s="1056"/>
      <c r="S626" s="1056"/>
      <c r="T626" s="525"/>
      <c r="U626" s="525"/>
      <c r="V626" s="1056"/>
      <c r="W626" s="525"/>
      <c r="Y626" s="525"/>
      <c r="Z626" s="525"/>
      <c r="AA626" s="525"/>
      <c r="AB626" s="525"/>
      <c r="AE626" s="525"/>
    </row>
  </sheetData>
  <autoFilter ref="A3:G617"/>
  <sortState ref="A75:AO76">
    <sortCondition ref="K75:K76"/>
  </sortState>
  <customSheetViews>
    <customSheetView guid="{F3B14F56-91BF-4C3A-865D-512A27B3E4B4}" scale="80" showPageBreaks="1" fitToPage="1" showAutoFilter="1" hiddenColumns="1" state="hidden" view="pageBreakPreview">
      <pane ySplit="3.2333333333333334" topLeftCell="A611"/>
      <selection activeCell="B3" sqref="B3:B4"/>
      <rowBreaks count="3" manualBreakCount="3">
        <brk id="24" max="16383" man="1"/>
        <brk id="59" max="39" man="1"/>
        <brk id="87" max="16383" man="1"/>
      </rowBreaks>
      <pageMargins left="3.937007874015748E-2" right="3.937007874015748E-2" top="0.15748031496062992" bottom="0.15748031496062992" header="0.11811023622047245" footer="0.11811023622047245"/>
      <pageSetup paperSize="9" scale="22" fitToHeight="0" orientation="landscape" r:id="rId1"/>
      <autoFilter ref="A3:G617"/>
    </customSheetView>
    <customSheetView guid="{0A0048A5-B70C-4126-A000-7CF0C35E5D5A}" scale="80" showPageBreaks="1" printArea="1" showAutoFilter="1" hiddenColumns="1" view="pageBreakPreview">
      <pane xSplit="19" ySplit="4" topLeftCell="T442" activePane="bottomRight" state="frozen"/>
      <selection pane="bottomRight" activeCell="S442" sqref="S442"/>
      <rowBreaks count="1" manualBreakCount="1">
        <brk id="24" max="35" man="1"/>
      </rowBreaks>
      <pageMargins left="0.23622047244094491" right="0.23622047244094491" top="0.74803149606299213" bottom="0.74803149606299213" header="0.31496062992125984" footer="0.31496062992125984"/>
      <pageSetup paperSize="9" scale="45" orientation="landscape" horizontalDpi="180" verticalDpi="180" r:id="rId2"/>
      <autoFilter ref="A3:P609"/>
    </customSheetView>
    <customSheetView guid="{080A066A-F75E-47CD-9B48-47528DF543D7}" scale="75" showPageBreaks="1" printArea="1" showAutoFilter="1" hiddenColumns="1" view="pageBreakPreview" topLeftCell="W443">
      <selection activeCell="AC445" sqref="AC445"/>
      <rowBreaks count="1" manualBreakCount="1">
        <brk id="30" max="36" man="1"/>
      </rowBreaks>
      <colBreaks count="1" manualBreakCount="1">
        <brk id="37" max="1048575" man="1"/>
      </colBreaks>
      <pageMargins left="0.23622047244094491" right="0.23622047244094491" top="0.74803149606299213" bottom="0.74803149606299213" header="0.31496062992125984" footer="0.31496062992125984"/>
      <pageSetup paperSize="8" scale="35" orientation="landscape" horizontalDpi="180" verticalDpi="180" r:id="rId3"/>
      <autoFilter ref="A3:P571"/>
    </customSheetView>
    <customSheetView guid="{0AF74EA1-C1E5-43A1-B67D-73EC02324901}" scale="80" showPageBreaks="1" fitToPage="1" printArea="1" showAutoFilter="1" hiddenColumns="1" view="pageBreakPreview">
      <pane ySplit="3" topLeftCell="A91" activePane="bottomLeft" state="frozen"/>
      <selection pane="bottomLeft" activeCell="C2" sqref="C2"/>
      <rowBreaks count="1" manualBreakCount="1">
        <brk id="21" max="35" man="1"/>
      </rowBreaks>
      <pageMargins left="3.937007874015748E-2" right="3.937007874015748E-2" top="0.15748031496062992" bottom="0.15748031496062992" header="0.11811023622047245" footer="0.11811023622047245"/>
      <pageSetup paperSize="9" scale="25" fitToHeight="0" orientation="landscape" r:id="rId4"/>
      <autoFilter ref="A3:P468"/>
    </customSheetView>
    <customSheetView guid="{B6DBF93D-5650-4295-91BF-EB1B834A658C}" scale="70" showPageBreaks="1" printArea="1" showAutoFilter="1" hiddenColumns="1" view="pageBreakPreview">
      <pane ySplit="3" topLeftCell="A41" activePane="bottomLeft" state="frozen"/>
      <selection pane="bottomLeft" activeCell="A43" sqref="A43:U86"/>
      <rowBreaks count="1" manualBreakCount="1">
        <brk id="26" max="35" man="1"/>
      </rowBreaks>
      <pageMargins left="0.23622047244094491" right="0.23622047244094491" top="0.74803149606299213" bottom="0.74803149606299213" header="0.31496062992125984" footer="0.31496062992125984"/>
      <pageSetup paperSize="9" scale="35" orientation="portrait" r:id="rId5"/>
      <autoFilter ref="A3:P441"/>
    </customSheetView>
    <customSheetView guid="{A219E438-366C-4377-B6F8-4784CEE8DD04}" scale="80" showPageBreaks="1" printArea="1" showAutoFilter="1" hiddenColumns="1" view="pageBreakPreview" topLeftCell="T1">
      <pane ySplit="3" topLeftCell="A189" activePane="bottomLeft" state="frozen"/>
      <selection pane="bottomLeft" activeCell="D192" sqref="D192:D193"/>
      <rowBreaks count="1" manualBreakCount="1">
        <brk id="21" max="35" man="1"/>
      </rowBreaks>
      <pageMargins left="0.23622047244094491" right="0.23622047244094491" top="0.74803149606299213" bottom="0.74803149606299213" header="0.31496062992125984" footer="0.31496062992125984"/>
      <pageSetup paperSize="9" scale="25" orientation="landscape" horizontalDpi="180" verticalDpi="180" r:id="rId6"/>
      <autoFilter ref="A3:P248"/>
    </customSheetView>
    <customSheetView guid="{2DED47D3-F582-4C5D-828D-7F4248A6C9C3}">
      <pane ySplit="1" topLeftCell="A58" activePane="bottomLeft" state="frozen"/>
      <selection pane="bottomLeft" activeCell="C62" sqref="C62"/>
      <pageMargins left="0.7" right="0.7" top="0.75" bottom="0.75" header="0.3" footer="0.3"/>
      <pageSetup paperSize="9" orientation="portrait" horizontalDpi="180" verticalDpi="180" r:id="rId7"/>
    </customSheetView>
    <customSheetView guid="{5D881381-D71A-4F67-BEDD-A6FBC520B22E}" scale="80">
      <pane ySplit="1" topLeftCell="A674" activePane="bottomLeft" state="frozen"/>
      <selection pane="bottomLeft" activeCell="K679" sqref="K679"/>
      <pageMargins left="0.7" right="0.7" top="0.75" bottom="0.75" header="0.3" footer="0.3"/>
      <pageSetup paperSize="9" orientation="portrait" horizontalDpi="180" verticalDpi="180" r:id="rId8"/>
    </customSheetView>
    <customSheetView guid="{FF6EE3DD-2B62-4950-B4D5-515821BFABD0}">
      <pane ySplit="1" topLeftCell="A710" activePane="bottomLeft" state="frozen"/>
      <selection pane="bottomLeft" activeCell="B717" sqref="B717"/>
      <pageMargins left="0.7" right="0.7" top="0.75" bottom="0.75" header="0.3" footer="0.3"/>
      <pageSetup paperSize="9" orientation="portrait" horizontalDpi="180" verticalDpi="180" r:id="rId9"/>
    </customSheetView>
    <customSheetView guid="{E0ADDD1A-8DAB-4EE6-AB96-5164D2031A1E}" scale="75" showPageBreaks="1" showAutoFilter="1" view="pageBreakPreview" topLeftCell="V190">
      <selection activeCell="A239" sqref="A239:AK240"/>
      <rowBreaks count="1" manualBreakCount="1">
        <brk id="30" max="36" man="1"/>
      </rowBreaks>
      <colBreaks count="1" manualBreakCount="1">
        <brk id="37" max="1048575" man="1"/>
      </colBreaks>
      <pageMargins left="0.23622047244094491" right="0.23622047244094491" top="0.74803149606299213" bottom="0.74803149606299213" header="0.31496062992125984" footer="0.31496062992125984"/>
      <pageSetup paperSize="8" scale="35" orientation="landscape" horizontalDpi="180" verticalDpi="180" r:id="rId10"/>
      <autoFilter ref="A3:P574"/>
    </customSheetView>
    <customSheetView guid="{C8265C1C-F0CA-41D5-A350-244C3F45C040}" scale="80" showPageBreaks="1" fitToPage="1" showAutoFilter="1" view="pageBreakPreview">
      <pane ySplit="3" topLeftCell="A160" activePane="bottomLeft" state="frozen"/>
      <selection pane="bottomLeft" activeCell="S162" sqref="S162"/>
      <rowBreaks count="3" manualBreakCount="3">
        <brk id="24" max="16383" man="1"/>
        <brk id="59" max="39" man="1"/>
        <brk id="87" max="16383" man="1"/>
      </rowBreaks>
      <pageMargins left="3.937007874015748E-2" right="3.937007874015748E-2" top="0.15748031496062992" bottom="0.15748031496062992" header="0.11811023622047245" footer="0.11811023622047245"/>
      <pageSetup paperSize="9" scale="24" fitToHeight="0" orientation="landscape" r:id="rId11"/>
      <autoFilter ref="A3:P611"/>
    </customSheetView>
    <customSheetView guid="{F89A76AB-A521-41B4-9D50-91F3901937D6}" scale="78" showPageBreaks="1" printArea="1" showAutoFilter="1" hiddenColumns="1" view="pageBreakPreview" topLeftCell="K154">
      <selection activeCell="T158" sqref="T158"/>
      <rowBreaks count="1" manualBreakCount="1">
        <brk id="31" max="36" man="1"/>
      </rowBreaks>
      <colBreaks count="1" manualBreakCount="1">
        <brk id="37" max="1048575" man="1"/>
      </colBreaks>
      <pageMargins left="0.25" right="0.25" top="0.75" bottom="0.75" header="0.3" footer="0.3"/>
      <pageSetup paperSize="8" scale="27" orientation="landscape" horizontalDpi="180" verticalDpi="180" r:id="rId12"/>
      <autoFilter ref="A3:G617"/>
    </customSheetView>
    <customSheetView guid="{3B6F4D1C-2930-48AB-9B0F-ADA5F4FF7D0C}" scale="80" showPageBreaks="1" fitToPage="1" showAutoFilter="1" hiddenColumns="1" view="pageBreakPreview">
      <pane ySplit="3.2333333333333334" topLeftCell="A611"/>
      <selection activeCell="B3" sqref="B3:B4"/>
      <rowBreaks count="3" manualBreakCount="3">
        <brk id="24" max="16383" man="1"/>
        <brk id="59" max="39" man="1"/>
        <brk id="87" max="16383" man="1"/>
      </rowBreaks>
      <pageMargins left="3.937007874015748E-2" right="3.937007874015748E-2" top="0.15748031496062992" bottom="0.15748031496062992" header="0.11811023622047245" footer="0.11811023622047245"/>
      <pageSetup paperSize="9" scale="22" fitToHeight="0" orientation="landscape" r:id="rId13"/>
      <autoFilter ref="A3:G617"/>
    </customSheetView>
    <customSheetView guid="{E527C8D5-9B98-49B4-B380-73709A223618}" scale="80" showPageBreaks="1" fitToPage="1" showAutoFilter="1" hiddenColumns="1" state="hidden" view="pageBreakPreview">
      <pane ySplit="3.2333333333333334" topLeftCell="A611"/>
      <selection activeCell="B3" sqref="B3:B4"/>
      <rowBreaks count="3" manualBreakCount="3">
        <brk id="24" max="16383" man="1"/>
        <brk id="59" max="39" man="1"/>
        <brk id="87" max="16383" man="1"/>
      </rowBreaks>
      <pageMargins left="3.937007874015748E-2" right="3.937007874015748E-2" top="0.15748031496062992" bottom="0.15748031496062992" header="0.11811023622047245" footer="0.11811023622047245"/>
      <pageSetup paperSize="9" scale="22" fitToHeight="0" orientation="landscape" r:id="rId14"/>
      <autoFilter ref="A3:G617"/>
    </customSheetView>
  </customSheetViews>
  <mergeCells count="39">
    <mergeCell ref="A1:M1"/>
    <mergeCell ref="A199:E199"/>
    <mergeCell ref="A595:F595"/>
    <mergeCell ref="A340:E340"/>
    <mergeCell ref="A200:F200"/>
    <mergeCell ref="I3:I4"/>
    <mergeCell ref="J3:J4"/>
    <mergeCell ref="K3:K4"/>
    <mergeCell ref="L3:L4"/>
    <mergeCell ref="A8:F8"/>
    <mergeCell ref="A9:F9"/>
    <mergeCell ref="H3:H4"/>
    <mergeCell ref="M3:M4"/>
    <mergeCell ref="A7:F7"/>
    <mergeCell ref="A3:A4"/>
    <mergeCell ref="G3:G4"/>
    <mergeCell ref="B617:F617"/>
    <mergeCell ref="B616:F616"/>
    <mergeCell ref="A608:E608"/>
    <mergeCell ref="B609:F609"/>
    <mergeCell ref="A341:F341"/>
    <mergeCell ref="A353:E353"/>
    <mergeCell ref="A592:E592"/>
    <mergeCell ref="A606:E606"/>
    <mergeCell ref="A354:G354"/>
    <mergeCell ref="X3:Y3"/>
    <mergeCell ref="Z3:Z4"/>
    <mergeCell ref="AA3:AA4"/>
    <mergeCell ref="AB3:AB4"/>
    <mergeCell ref="N3:N4"/>
    <mergeCell ref="O3:O4"/>
    <mergeCell ref="P3:S3"/>
    <mergeCell ref="T3:T4"/>
    <mergeCell ref="U3:V3"/>
    <mergeCell ref="E3:E4"/>
    <mergeCell ref="F3:F4"/>
    <mergeCell ref="C3:C4"/>
    <mergeCell ref="B3:B4"/>
    <mergeCell ref="W3:W4"/>
  </mergeCells>
  <phoneticPr fontId="3" type="noConversion"/>
  <conditionalFormatting sqref="C55:D55 C152:D197 C319:D322 C58:D147">
    <cfRule type="cellIs" dxfId="0" priority="7" stopIfTrue="1" operator="equal">
      <formula>0</formula>
    </cfRule>
  </conditionalFormatting>
  <pageMargins left="3.937007874015748E-2" right="3.937007874015748E-2" top="0.15748031496062992" bottom="0.15748031496062992" header="0.11811023622047245" footer="0.11811023622047245"/>
  <pageSetup paperSize="9" scale="22" fitToHeight="0" orientation="landscape" r:id="rId15"/>
  <rowBreaks count="3" manualBreakCount="3">
    <brk id="24" max="16383" man="1"/>
    <brk id="59" max="39" man="1"/>
    <brk id="8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3B14F56-91BF-4C3A-865D-512A27B3E4B4}" state="hidden">
      <pageMargins left="0.7" right="0.7" top="0.75" bottom="0.75" header="0.3" footer="0.3"/>
      <pageSetup paperSize="9" orientation="portrait" r:id="rId1"/>
    </customSheetView>
    <customSheetView guid="{0A0048A5-B70C-4126-A000-7CF0C35E5D5A}" state="hidden">
      <pageMargins left="0.7" right="0.7" top="0.75" bottom="0.75" header="0.3" footer="0.3"/>
    </customSheetView>
    <customSheetView guid="{080A066A-F75E-47CD-9B48-47528DF543D7}" state="hidden">
      <pageMargins left="0.7" right="0.7" top="0.75" bottom="0.75" header="0.3" footer="0.3"/>
    </customSheetView>
    <customSheetView guid="{0AF74EA1-C1E5-43A1-B67D-73EC02324901}" state="hidden">
      <pageMargins left="0.7" right="0.7" top="0.75" bottom="0.75" header="0.3" footer="0.3"/>
    </customSheetView>
    <customSheetView guid="{B6DBF93D-5650-4295-91BF-EB1B834A658C}" state="hidden">
      <pageMargins left="0.7" right="0.7" top="0.75" bottom="0.75" header="0.3" footer="0.3"/>
    </customSheetView>
    <customSheetView guid="{E0ADDD1A-8DAB-4EE6-AB96-5164D2031A1E}" state="hidden">
      <pageMargins left="0.7" right="0.7" top="0.75" bottom="0.75" header="0.3" footer="0.3"/>
    </customSheetView>
    <customSheetView guid="{C8265C1C-F0CA-41D5-A350-244C3F45C040}" state="hidden">
      <pageMargins left="0.7" right="0.7" top="0.75" bottom="0.75" header="0.3" footer="0.3"/>
      <pageSetup paperSize="9" orientation="portrait" r:id="rId2"/>
    </customSheetView>
    <customSheetView guid="{F89A76AB-A521-41B4-9D50-91F3901937D6}" state="hidden">
      <pageMargins left="0.7" right="0.7" top="0.75" bottom="0.75" header="0.3" footer="0.3"/>
      <pageSetup paperSize="9" orientation="portrait" r:id="rId3"/>
    </customSheetView>
    <customSheetView guid="{3B6F4D1C-2930-48AB-9B0F-ADA5F4FF7D0C}" state="hidden">
      <pageMargins left="0.7" right="0.7" top="0.75" bottom="0.75" header="0.3" footer="0.3"/>
      <pageSetup paperSize="9" orientation="portrait" r:id="rId4"/>
    </customSheetView>
    <customSheetView guid="{E527C8D5-9B98-49B4-B380-73709A223618}" state="hidden"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workbookViewId="0">
      <selection activeCell="A2" sqref="A2:XFD2"/>
    </sheetView>
  </sheetViews>
  <sheetFormatPr defaultRowHeight="15" x14ac:dyDescent="0.25"/>
  <sheetData>
    <row r="1" spans="1:38" s="706" customFormat="1" ht="409.5" x14ac:dyDescent="0.25">
      <c r="A1" s="118"/>
      <c r="B1" s="6" t="s">
        <v>924</v>
      </c>
      <c r="C1" s="707">
        <v>15</v>
      </c>
      <c r="D1" s="707"/>
      <c r="E1" s="708"/>
      <c r="F1" s="709">
        <v>228897.27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10" t="s">
        <v>1458</v>
      </c>
      <c r="S1" s="710">
        <v>43987</v>
      </c>
      <c r="T1" s="710">
        <v>43992</v>
      </c>
      <c r="U1" s="115" t="s">
        <v>1457</v>
      </c>
      <c r="V1" s="6" t="s">
        <v>1662</v>
      </c>
      <c r="W1" s="6" t="s">
        <v>1661</v>
      </c>
      <c r="X1" s="6" t="s">
        <v>384</v>
      </c>
      <c r="Y1" s="6" t="s">
        <v>1719</v>
      </c>
      <c r="Z1" s="120">
        <v>90450</v>
      </c>
      <c r="AA1" s="120"/>
      <c r="AB1" s="120"/>
      <c r="AC1" s="120"/>
      <c r="AD1" s="6"/>
      <c r="AE1" s="6"/>
      <c r="AF1" s="120"/>
      <c r="AG1" s="6"/>
      <c r="AH1" s="6"/>
      <c r="AI1" s="6"/>
      <c r="AJ1" s="6"/>
      <c r="AK1" s="6" t="s">
        <v>1720</v>
      </c>
      <c r="AL1" s="6" t="s">
        <v>435</v>
      </c>
    </row>
    <row r="2" spans="1:38" s="706" customFormat="1" ht="409.5" x14ac:dyDescent="0.25">
      <c r="A2" s="118"/>
      <c r="B2" s="6" t="s">
        <v>925</v>
      </c>
      <c r="C2" s="707">
        <v>20</v>
      </c>
      <c r="D2" s="707"/>
      <c r="E2" s="708"/>
      <c r="F2" s="709">
        <v>230157.79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10" t="s">
        <v>1458</v>
      </c>
      <c r="S2" s="710">
        <v>43987</v>
      </c>
      <c r="T2" s="710">
        <v>43992</v>
      </c>
      <c r="U2" s="115" t="s">
        <v>1459</v>
      </c>
      <c r="V2" s="6" t="s">
        <v>1664</v>
      </c>
      <c r="W2" s="6" t="s">
        <v>1663</v>
      </c>
      <c r="X2" s="6" t="s">
        <v>384</v>
      </c>
      <c r="Y2" s="6" t="s">
        <v>1721</v>
      </c>
      <c r="Z2" s="120">
        <v>91000</v>
      </c>
      <c r="AA2" s="120"/>
      <c r="AB2" s="120"/>
      <c r="AC2" s="120"/>
      <c r="AD2" s="6"/>
      <c r="AE2" s="6"/>
      <c r="AF2" s="120"/>
      <c r="AG2" s="6"/>
      <c r="AH2" s="6"/>
      <c r="AI2" s="6"/>
      <c r="AJ2" s="6"/>
      <c r="AK2" s="6" t="s">
        <v>1720</v>
      </c>
      <c r="AL2" s="6" t="s">
        <v>435</v>
      </c>
    </row>
  </sheetData>
  <customSheetViews>
    <customSheetView guid="{F3B14F56-91BF-4C3A-865D-512A27B3E4B4}" state="hidden">
      <selection activeCell="A2" sqref="A2:XFD2"/>
      <pageMargins left="0.7" right="0.7" top="0.75" bottom="0.75" header="0.3" footer="0.3"/>
      <pageSetup paperSize="9" orientation="portrait" r:id="rId1"/>
    </customSheetView>
    <customSheetView guid="{0A0048A5-B70C-4126-A000-7CF0C35E5D5A}" state="hidden">
      <selection activeCell="D1" sqref="D1"/>
      <pageMargins left="0.7" right="0.7" top="0.75" bottom="0.75" header="0.3" footer="0.3"/>
    </customSheetView>
    <customSheetView guid="{080A066A-F75E-47CD-9B48-47528DF543D7}" state="hidden">
      <selection activeCell="A2" sqref="A2:XFD2"/>
      <pageMargins left="0.7" right="0.7" top="0.75" bottom="0.75" header="0.3" footer="0.3"/>
    </customSheetView>
    <customSheetView guid="{0AF74EA1-C1E5-43A1-B67D-73EC02324901}" state="hidden">
      <selection activeCell="A2" sqref="A2:XFD2"/>
      <pageMargins left="0.7" right="0.7" top="0.75" bottom="0.75" header="0.3" footer="0.3"/>
    </customSheetView>
    <customSheetView guid="{B6DBF93D-5650-4295-91BF-EB1B834A658C}" state="hidden">
      <selection activeCell="D1" sqref="D1"/>
      <pageMargins left="0.7" right="0.7" top="0.75" bottom="0.75" header="0.3" footer="0.3"/>
    </customSheetView>
    <customSheetView guid="{E0ADDD1A-8DAB-4EE6-AB96-5164D2031A1E}" state="hidden">
      <selection activeCell="A2" sqref="A2:XFD2"/>
      <pageMargins left="0.7" right="0.7" top="0.75" bottom="0.75" header="0.3" footer="0.3"/>
    </customSheetView>
    <customSheetView guid="{C8265C1C-F0CA-41D5-A350-244C3F45C040}" state="hidden">
      <selection activeCell="A2" sqref="A2:XFD2"/>
      <pageMargins left="0.7" right="0.7" top="0.75" bottom="0.75" header="0.3" footer="0.3"/>
      <pageSetup paperSize="9" orientation="portrait" r:id="rId2"/>
    </customSheetView>
    <customSheetView guid="{F89A76AB-A521-41B4-9D50-91F3901937D6}" state="hidden">
      <selection activeCell="A2" sqref="A2:XFD2"/>
      <pageMargins left="0.7" right="0.7" top="0.75" bottom="0.75" header="0.3" footer="0.3"/>
      <pageSetup paperSize="9" orientation="portrait" r:id="rId3"/>
    </customSheetView>
    <customSheetView guid="{3B6F4D1C-2930-48AB-9B0F-ADA5F4FF7D0C}" state="hidden">
      <selection activeCell="A2" sqref="A2:XFD2"/>
      <pageMargins left="0.7" right="0.7" top="0.75" bottom="0.75" header="0.3" footer="0.3"/>
      <pageSetup paperSize="9" orientation="portrait" r:id="rId4"/>
    </customSheetView>
    <customSheetView guid="{E527C8D5-9B98-49B4-B380-73709A223618}" state="hidden">
      <selection activeCell="A2" sqref="A2:XFD2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workbookViewId="0">
      <selection activeCell="E1" sqref="E1:E1048576"/>
    </sheetView>
  </sheetViews>
  <sheetFormatPr defaultRowHeight="15.75" x14ac:dyDescent="0.25"/>
  <cols>
    <col min="1" max="7" width="9.140625" style="180"/>
    <col min="8" max="8" width="10.7109375" style="180" bestFit="1" customWidth="1"/>
    <col min="9" max="9" width="9.140625" style="180"/>
    <col min="10" max="10" width="16" style="180" bestFit="1" customWidth="1"/>
    <col min="11" max="16384" width="9.140625" style="180"/>
  </cols>
  <sheetData>
    <row r="2" spans="1:13" s="696" customFormat="1" ht="173.25" x14ac:dyDescent="0.25">
      <c r="A2" s="134" t="s">
        <v>823</v>
      </c>
      <c r="B2" s="9" t="s">
        <v>1671</v>
      </c>
      <c r="C2" s="694" t="s">
        <v>1775</v>
      </c>
      <c r="D2" s="7" t="s">
        <v>1672</v>
      </c>
      <c r="E2" s="701"/>
      <c r="F2" s="144"/>
      <c r="G2" s="144"/>
      <c r="H2" s="144"/>
      <c r="I2" s="144"/>
      <c r="J2" s="7"/>
      <c r="K2" s="7"/>
      <c r="L2" s="7" t="s">
        <v>1783</v>
      </c>
      <c r="M2" s="7"/>
    </row>
    <row r="3" spans="1:13" s="700" customFormat="1" ht="409.5" x14ac:dyDescent="0.25">
      <c r="A3" s="697"/>
      <c r="B3" s="698" t="s">
        <v>1776</v>
      </c>
      <c r="C3" s="699" t="s">
        <v>1777</v>
      </c>
      <c r="D3" s="426" t="s">
        <v>1778</v>
      </c>
      <c r="E3" s="698" t="s">
        <v>1779</v>
      </c>
      <c r="F3" s="698"/>
      <c r="G3" s="698"/>
      <c r="H3" s="426">
        <v>1466009.6000000001</v>
      </c>
      <c r="I3" s="426"/>
      <c r="J3" s="698" t="s">
        <v>1780</v>
      </c>
      <c r="K3" s="426" t="s">
        <v>1781</v>
      </c>
      <c r="L3" s="426" t="s">
        <v>1782</v>
      </c>
      <c r="M3" s="426" t="s">
        <v>345</v>
      </c>
    </row>
    <row r="4" spans="1:13" ht="220.5" x14ac:dyDescent="0.25">
      <c r="A4" s="702"/>
      <c r="B4" s="703" t="s">
        <v>541</v>
      </c>
      <c r="C4" s="704" t="s">
        <v>1784</v>
      </c>
      <c r="D4" s="73" t="s">
        <v>543</v>
      </c>
      <c r="E4" s="7" t="s">
        <v>544</v>
      </c>
      <c r="F4" s="705"/>
      <c r="G4" s="705"/>
      <c r="H4" s="705"/>
      <c r="I4" s="705"/>
      <c r="J4" s="705"/>
      <c r="K4" s="705"/>
      <c r="L4" s="705" t="s">
        <v>1785</v>
      </c>
      <c r="M4" s="584" t="s">
        <v>396</v>
      </c>
    </row>
  </sheetData>
  <customSheetViews>
    <customSheetView guid="{F3B14F56-91BF-4C3A-865D-512A27B3E4B4}" state="hidden">
      <selection activeCell="E1" sqref="E1:E1048576"/>
      <pageMargins left="0.7" right="0.7" top="0.75" bottom="0.75" header="0.3" footer="0.3"/>
      <pageSetup paperSize="9" orientation="portrait" r:id="rId1"/>
    </customSheetView>
    <customSheetView guid="{0A0048A5-B70C-4126-A000-7CF0C35E5D5A}" scale="75" state="hidden">
      <selection activeCell="G3" sqref="G3"/>
      <pageMargins left="0.7" right="0.7" top="0.75" bottom="0.75" header="0.3" footer="0.3"/>
    </customSheetView>
    <customSheetView guid="{080A066A-F75E-47CD-9B48-47528DF543D7}" state="hidden">
      <selection activeCell="E1" sqref="E1:E1048576"/>
      <pageMargins left="0.7" right="0.7" top="0.75" bottom="0.75" header="0.3" footer="0.3"/>
    </customSheetView>
    <customSheetView guid="{0AF74EA1-C1E5-43A1-B67D-73EC02324901}" state="hidden">
      <selection activeCell="E1" sqref="E1:E1048576"/>
      <pageMargins left="0.7" right="0.7" top="0.75" bottom="0.75" header="0.3" footer="0.3"/>
    </customSheetView>
    <customSheetView guid="{B6DBF93D-5650-4295-91BF-EB1B834A658C}" scale="75" state="hidden">
      <selection activeCell="G3" sqref="G3"/>
      <pageMargins left="0.7" right="0.7" top="0.75" bottom="0.75" header="0.3" footer="0.3"/>
    </customSheetView>
    <customSheetView guid="{E0ADDD1A-8DAB-4EE6-AB96-5164D2031A1E}" state="hidden">
      <selection activeCell="E1" sqref="E1:E1048576"/>
      <pageMargins left="0.7" right="0.7" top="0.75" bottom="0.75" header="0.3" footer="0.3"/>
    </customSheetView>
    <customSheetView guid="{C8265C1C-F0CA-41D5-A350-244C3F45C040}" state="hidden">
      <selection activeCell="E1" sqref="E1:E1048576"/>
      <pageMargins left="0.7" right="0.7" top="0.75" bottom="0.75" header="0.3" footer="0.3"/>
      <pageSetup paperSize="9" orientation="portrait" r:id="rId2"/>
    </customSheetView>
    <customSheetView guid="{F89A76AB-A521-41B4-9D50-91F3901937D6}" state="hidden">
      <selection activeCell="E1" sqref="E1:E1048576"/>
      <pageMargins left="0.7" right="0.7" top="0.75" bottom="0.75" header="0.3" footer="0.3"/>
      <pageSetup paperSize="9" orientation="portrait" r:id="rId3"/>
    </customSheetView>
    <customSheetView guid="{3B6F4D1C-2930-48AB-9B0F-ADA5F4FF7D0C}" state="hidden">
      <selection activeCell="E1" sqref="E1:E1048576"/>
      <pageMargins left="0.7" right="0.7" top="0.75" bottom="0.75" header="0.3" footer="0.3"/>
      <pageSetup paperSize="9" orientation="portrait" r:id="rId4"/>
    </customSheetView>
    <customSheetView guid="{E527C8D5-9B98-49B4-B380-73709A223618}" state="hidden">
      <selection activeCell="E1" sqref="E1:E104857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opLeftCell="AA6" zoomScaleNormal="80" workbookViewId="0">
      <selection activeCell="AD7" sqref="AD7"/>
    </sheetView>
  </sheetViews>
  <sheetFormatPr defaultRowHeight="18.75" x14ac:dyDescent="0.25"/>
  <cols>
    <col min="1" max="1" width="10" style="564" customWidth="1"/>
    <col min="2" max="2" width="42.42578125" style="581" customWidth="1"/>
    <col min="3" max="3" width="12.7109375" style="565" customWidth="1"/>
    <col min="4" max="4" width="8.7109375" style="525" customWidth="1"/>
    <col min="5" max="5" width="17.85546875" style="566" customWidth="1"/>
    <col min="6" max="6" width="20" style="566" customWidth="1"/>
    <col min="7" max="7" width="8.85546875" style="525" customWidth="1"/>
    <col min="8" max="8" width="10.42578125" style="525" customWidth="1"/>
    <col min="9" max="9" width="8.42578125" style="525" customWidth="1"/>
    <col min="10" max="10" width="11.85546875" style="525" customWidth="1"/>
    <col min="11" max="12" width="11" style="525" customWidth="1"/>
    <col min="13" max="13" width="10.5703125" style="525" customWidth="1"/>
    <col min="14" max="14" width="10.7109375" style="525" customWidth="1"/>
    <col min="15" max="15" width="25.5703125" style="567" customWidth="1"/>
    <col min="16" max="16" width="10.85546875" style="525" customWidth="1"/>
    <col min="17" max="17" width="13" style="525" customWidth="1"/>
    <col min="18" max="18" width="18.140625" style="525" customWidth="1"/>
    <col min="19" max="19" width="11.7109375" style="525" customWidth="1"/>
    <col min="20" max="20" width="12.85546875" style="525" customWidth="1"/>
    <col min="21" max="21" width="17" style="568" customWidth="1"/>
    <col min="22" max="22" width="90.42578125" style="569" customWidth="1"/>
    <col min="23" max="23" width="25.85546875" style="525" customWidth="1"/>
    <col min="24" max="24" width="9.140625" style="525" customWidth="1"/>
    <col min="25" max="25" width="15.28515625" style="525" customWidth="1"/>
    <col min="26" max="26" width="13.140625" style="525" bestFit="1" customWidth="1"/>
    <col min="27" max="27" width="16" style="525" bestFit="1" customWidth="1"/>
    <col min="28" max="28" width="16.140625" style="525" customWidth="1"/>
    <col min="29" max="29" width="9.140625" style="525"/>
    <col min="30" max="30" width="24" style="525" bestFit="1" customWidth="1"/>
    <col min="31" max="31" width="19.85546875" style="525" customWidth="1"/>
    <col min="32" max="32" width="20.42578125" style="525" customWidth="1"/>
    <col min="33" max="33" width="16.28515625" style="525" customWidth="1"/>
    <col min="34" max="34" width="13.28515625" style="525" customWidth="1"/>
    <col min="35" max="35" width="12" style="525" customWidth="1"/>
    <col min="36" max="36" width="19.85546875" style="525" customWidth="1"/>
    <col min="37" max="37" width="44.28515625" style="525" customWidth="1"/>
    <col min="38" max="38" width="21.85546875" style="525" customWidth="1"/>
    <col min="39" max="40" width="9.140625" style="225"/>
    <col min="41" max="16384" width="9.140625" style="525"/>
  </cols>
  <sheetData>
    <row r="1" spans="1:40" s="508" customFormat="1" x14ac:dyDescent="0.25">
      <c r="A1" s="498"/>
      <c r="B1" s="499"/>
      <c r="C1" s="498"/>
      <c r="D1" s="498"/>
      <c r="E1" s="498"/>
      <c r="F1" s="501"/>
      <c r="G1" s="502"/>
      <c r="H1" s="502"/>
      <c r="I1" s="503"/>
      <c r="J1" s="504"/>
      <c r="K1" s="504"/>
      <c r="L1" s="505"/>
      <c r="M1" s="502"/>
      <c r="N1" s="506"/>
      <c r="O1" s="506"/>
      <c r="P1" s="502"/>
      <c r="Q1" s="506"/>
      <c r="R1" s="506"/>
      <c r="S1" s="502"/>
      <c r="T1" s="502"/>
      <c r="U1" s="502"/>
      <c r="V1" s="507"/>
      <c r="W1" s="507"/>
    </row>
    <row r="2" spans="1:40" ht="66.75" customHeight="1" x14ac:dyDescent="0.3">
      <c r="A2" s="509" t="s">
        <v>10</v>
      </c>
      <c r="B2" s="510" t="s">
        <v>242</v>
      </c>
      <c r="C2" s="511" t="s">
        <v>12</v>
      </c>
      <c r="D2" s="516" t="s">
        <v>301</v>
      </c>
      <c r="E2" s="516" t="s">
        <v>302</v>
      </c>
      <c r="F2" s="516" t="s">
        <v>303</v>
      </c>
      <c r="G2" s="516" t="s">
        <v>304</v>
      </c>
      <c r="H2" s="516" t="s">
        <v>305</v>
      </c>
      <c r="I2" s="517" t="s">
        <v>306</v>
      </c>
      <c r="J2" s="518"/>
      <c r="K2" s="518"/>
      <c r="L2" s="518"/>
      <c r="M2" s="516" t="s">
        <v>307</v>
      </c>
      <c r="N2" s="519" t="s">
        <v>308</v>
      </c>
      <c r="O2" s="520"/>
      <c r="P2" s="521" t="s">
        <v>309</v>
      </c>
      <c r="Q2" s="519" t="s">
        <v>310</v>
      </c>
      <c r="R2" s="520"/>
      <c r="S2" s="522" t="s">
        <v>311</v>
      </c>
      <c r="T2" s="523" t="s">
        <v>25</v>
      </c>
      <c r="U2" s="524" t="s">
        <v>304</v>
      </c>
      <c r="V2" s="225"/>
      <c r="W2" s="225"/>
      <c r="AM2" s="525"/>
      <c r="AN2" s="525"/>
    </row>
    <row r="3" spans="1:40" x14ac:dyDescent="0.3">
      <c r="A3" s="520"/>
      <c r="B3" s="520"/>
      <c r="C3" s="520"/>
      <c r="D3" s="520"/>
      <c r="E3" s="520"/>
      <c r="F3" s="520"/>
      <c r="G3" s="520"/>
      <c r="H3" s="520"/>
      <c r="I3" s="527" t="s">
        <v>312</v>
      </c>
      <c r="J3" s="528" t="s">
        <v>313</v>
      </c>
      <c r="K3" s="527" t="s">
        <v>314</v>
      </c>
      <c r="L3" s="529" t="s">
        <v>315</v>
      </c>
      <c r="M3" s="520"/>
      <c r="N3" s="530"/>
      <c r="O3" s="530"/>
      <c r="P3" s="520"/>
      <c r="Q3" s="530"/>
      <c r="R3" s="530"/>
      <c r="S3" s="520"/>
      <c r="T3" s="518"/>
      <c r="U3" s="520"/>
      <c r="V3" s="225"/>
      <c r="W3" s="225"/>
      <c r="AM3" s="525"/>
      <c r="AN3" s="525"/>
    </row>
    <row r="4" spans="1:40" ht="19.5" x14ac:dyDescent="0.35">
      <c r="A4" s="531"/>
      <c r="B4" s="497" t="s">
        <v>1305</v>
      </c>
      <c r="C4" s="531"/>
      <c r="D4" s="531"/>
      <c r="E4" s="531"/>
      <c r="F4" s="531"/>
      <c r="G4" s="531"/>
      <c r="H4" s="531"/>
      <c r="I4" s="534"/>
      <c r="J4" s="535"/>
      <c r="K4" s="534"/>
      <c r="L4" s="535"/>
      <c r="M4" s="531"/>
      <c r="N4" s="506"/>
      <c r="O4" s="506"/>
      <c r="P4" s="531"/>
      <c r="Q4" s="506"/>
      <c r="R4" s="506"/>
      <c r="S4" s="536"/>
      <c r="T4" s="531"/>
      <c r="U4" s="537"/>
      <c r="V4" s="225"/>
      <c r="W4" s="225"/>
      <c r="AM4" s="525"/>
      <c r="AN4" s="525"/>
    </row>
    <row r="5" spans="1:40" ht="281.25" x14ac:dyDescent="0.25">
      <c r="A5" s="538" t="s">
        <v>219</v>
      </c>
      <c r="B5" s="539" t="s">
        <v>1306</v>
      </c>
      <c r="C5" s="540">
        <v>340</v>
      </c>
      <c r="D5" s="545" t="s">
        <v>904</v>
      </c>
      <c r="E5" s="546" t="s">
        <v>1307</v>
      </c>
      <c r="F5" s="506"/>
      <c r="G5" s="506"/>
      <c r="H5" s="506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7"/>
      <c r="T5" s="548"/>
      <c r="U5" s="549"/>
      <c r="V5" s="225"/>
      <c r="W5" s="225"/>
      <c r="AM5" s="525"/>
      <c r="AN5" s="525"/>
    </row>
    <row r="6" spans="1:40" ht="409.5" x14ac:dyDescent="0.25">
      <c r="A6" s="538"/>
      <c r="B6" s="539"/>
      <c r="C6" s="540"/>
      <c r="D6" s="532" t="s">
        <v>901</v>
      </c>
      <c r="E6" s="546" t="s">
        <v>1308</v>
      </c>
      <c r="F6" s="506" t="s">
        <v>787</v>
      </c>
      <c r="G6" s="506" t="s">
        <v>430</v>
      </c>
      <c r="H6" s="506" t="s">
        <v>788</v>
      </c>
      <c r="I6" s="541"/>
      <c r="J6" s="541"/>
      <c r="K6" s="541">
        <v>6973881.4500000002</v>
      </c>
      <c r="L6" s="541"/>
      <c r="M6" s="541"/>
      <c r="N6" s="541"/>
      <c r="O6" s="541"/>
      <c r="P6" s="541"/>
      <c r="Q6" s="541"/>
      <c r="R6" s="541"/>
      <c r="S6" s="547"/>
      <c r="T6" s="548" t="s">
        <v>1309</v>
      </c>
      <c r="U6" s="549" t="s">
        <v>405</v>
      </c>
      <c r="V6" s="225"/>
      <c r="W6" s="225"/>
      <c r="AM6" s="525"/>
      <c r="AN6" s="525"/>
    </row>
    <row r="7" spans="1:40" ht="141.75" customHeight="1" x14ac:dyDescent="0.25">
      <c r="A7" s="538" t="s">
        <v>221</v>
      </c>
      <c r="B7" s="539" t="s">
        <v>7</v>
      </c>
      <c r="C7" s="540">
        <v>195</v>
      </c>
      <c r="D7" s="532" t="s">
        <v>902</v>
      </c>
      <c r="E7" s="546" t="s">
        <v>1310</v>
      </c>
      <c r="F7" s="506" t="s">
        <v>1311</v>
      </c>
      <c r="G7" s="506" t="s">
        <v>430</v>
      </c>
      <c r="H7" s="506" t="s">
        <v>789</v>
      </c>
      <c r="I7" s="506"/>
      <c r="J7" s="506"/>
      <c r="K7" s="550">
        <v>1979250.3</v>
      </c>
      <c r="L7" s="551"/>
      <c r="M7" s="552"/>
      <c r="N7" s="541"/>
      <c r="O7" s="541"/>
      <c r="P7" s="541"/>
      <c r="Q7" s="541"/>
      <c r="R7" s="541"/>
      <c r="S7" s="547"/>
      <c r="T7" s="548" t="s">
        <v>1312</v>
      </c>
      <c r="U7" s="549" t="s">
        <v>405</v>
      </c>
      <c r="V7" s="225"/>
      <c r="W7" s="225"/>
      <c r="AM7" s="525"/>
      <c r="AN7" s="525"/>
    </row>
    <row r="8" spans="1:40" s="225" customFormat="1" ht="260.25" customHeight="1" x14ac:dyDescent="0.25">
      <c r="A8" s="538" t="s">
        <v>227</v>
      </c>
      <c r="B8" s="539" t="s">
        <v>8</v>
      </c>
      <c r="C8" s="226">
        <v>480</v>
      </c>
      <c r="D8" s="559" t="s">
        <v>1313</v>
      </c>
      <c r="E8" s="560" t="s">
        <v>1314</v>
      </c>
      <c r="F8" s="561" t="s">
        <v>1315</v>
      </c>
      <c r="G8" s="553"/>
      <c r="H8" s="553" t="s">
        <v>1292</v>
      </c>
      <c r="I8" s="553"/>
      <c r="J8" s="553">
        <v>1005011.9</v>
      </c>
      <c r="K8" s="553"/>
      <c r="L8" s="553"/>
      <c r="M8" s="553" t="s">
        <v>1293</v>
      </c>
      <c r="N8" s="553"/>
      <c r="O8" s="553"/>
      <c r="P8" s="553"/>
      <c r="Q8" s="553"/>
      <c r="R8" s="553"/>
      <c r="S8" s="562"/>
      <c r="T8" s="553" t="s">
        <v>1316</v>
      </c>
      <c r="U8" s="563" t="s">
        <v>386</v>
      </c>
    </row>
    <row r="9" spans="1:40" ht="26.25" customHeight="1" x14ac:dyDescent="0.25">
      <c r="B9" s="496" t="s">
        <v>1304</v>
      </c>
      <c r="D9" s="568"/>
      <c r="E9" s="569"/>
      <c r="F9" s="525"/>
      <c r="O9" s="525"/>
      <c r="T9" s="541"/>
      <c r="U9" s="525"/>
      <c r="V9" s="225"/>
      <c r="W9" s="225"/>
      <c r="AM9" s="525"/>
      <c r="AN9" s="525"/>
    </row>
    <row r="10" spans="1:40" s="580" customFormat="1" ht="409.5" x14ac:dyDescent="0.3">
      <c r="A10" s="538" t="s">
        <v>223</v>
      </c>
      <c r="B10" s="570" t="s">
        <v>7</v>
      </c>
      <c r="C10" s="570">
        <v>2200</v>
      </c>
      <c r="D10" s="545" t="s">
        <v>1317</v>
      </c>
      <c r="E10" s="574" t="s">
        <v>1318</v>
      </c>
      <c r="F10" s="575"/>
      <c r="G10" s="570"/>
      <c r="H10" s="575"/>
      <c r="I10" s="576"/>
      <c r="J10" s="576"/>
      <c r="K10" s="576"/>
      <c r="L10" s="576"/>
      <c r="M10" s="570"/>
      <c r="N10" s="570"/>
      <c r="O10" s="576"/>
      <c r="P10" s="570"/>
      <c r="Q10" s="570"/>
      <c r="R10" s="570"/>
      <c r="S10" s="571"/>
      <c r="T10" s="570"/>
      <c r="U10" s="577"/>
      <c r="V10" s="578"/>
      <c r="W10" s="579"/>
    </row>
  </sheetData>
  <customSheetViews>
    <customSheetView guid="{F3B14F56-91BF-4C3A-865D-512A27B3E4B4}" state="hidden" topLeftCell="AA6">
      <selection activeCell="AD7" sqref="AD7"/>
      <pageMargins left="0.7" right="0.7" top="0.75" bottom="0.75" header="0.3" footer="0.3"/>
      <pageSetup paperSize="9" orientation="portrait" r:id="rId1"/>
    </customSheetView>
    <customSheetView guid="{0A0048A5-B70C-4126-A000-7CF0C35E5D5A}" scale="55" hiddenColumns="1" topLeftCell="B1">
      <selection activeCell="AD7" sqref="AD7"/>
      <pageMargins left="0.7" right="0.7" top="0.75" bottom="0.75" header="0.3" footer="0.3"/>
    </customSheetView>
    <customSheetView guid="{080A066A-F75E-47CD-9B48-47528DF543D7}" hiddenColumns="1" state="hidden" topLeftCell="AA6">
      <selection activeCell="AD7" sqref="AD7"/>
      <pageMargins left="0.7" right="0.7" top="0.75" bottom="0.75" header="0.3" footer="0.3"/>
    </customSheetView>
    <customSheetView guid="{0AF74EA1-C1E5-43A1-B67D-73EC02324901}" hiddenColumns="1" state="hidden" topLeftCell="AA6">
      <selection activeCell="AD7" sqref="AD7"/>
      <pageMargins left="0.7" right="0.7" top="0.75" bottom="0.75" header="0.3" footer="0.3"/>
    </customSheetView>
    <customSheetView guid="{B6DBF93D-5650-4295-91BF-EB1B834A658C}" hiddenColumns="1" topLeftCell="U10">
      <selection activeCell="V10" sqref="V10"/>
      <pageMargins left="0.7" right="0.7" top="0.75" bottom="0.75" header="0.3" footer="0.3"/>
    </customSheetView>
    <customSheetView guid="{E0ADDD1A-8DAB-4EE6-AB96-5164D2031A1E}" hiddenColumns="1" state="hidden" topLeftCell="AA6">
      <selection activeCell="AD7" sqref="AD7"/>
      <pageMargins left="0.7" right="0.7" top="0.75" bottom="0.75" header="0.3" footer="0.3"/>
    </customSheetView>
    <customSheetView guid="{C8265C1C-F0CA-41D5-A350-244C3F45C040}" state="hidden" topLeftCell="AA6">
      <selection activeCell="AD7" sqref="AD7"/>
      <pageMargins left="0.7" right="0.7" top="0.75" bottom="0.75" header="0.3" footer="0.3"/>
      <pageSetup paperSize="9" orientation="portrait" r:id="rId2"/>
    </customSheetView>
    <customSheetView guid="{F89A76AB-A521-41B4-9D50-91F3901937D6}" state="hidden" topLeftCell="AA6">
      <selection activeCell="AD7" sqref="AD7"/>
      <pageMargins left="0.7" right="0.7" top="0.75" bottom="0.75" header="0.3" footer="0.3"/>
      <pageSetup paperSize="9" orientation="portrait" r:id="rId3"/>
    </customSheetView>
    <customSheetView guid="{3B6F4D1C-2930-48AB-9B0F-ADA5F4FF7D0C}" state="hidden" topLeftCell="AA6">
      <selection activeCell="AD7" sqref="AD7"/>
      <pageMargins left="0.7" right="0.7" top="0.75" bottom="0.75" header="0.3" footer="0.3"/>
      <pageSetup paperSize="9" orientation="portrait" r:id="rId4"/>
    </customSheetView>
    <customSheetView guid="{E527C8D5-9B98-49B4-B380-73709A223618}" state="hidden" topLeftCell="AA6">
      <selection activeCell="AD7" sqref="AD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5" x14ac:dyDescent="0.25"/>
  <sheetData/>
  <customSheetViews>
    <customSheetView guid="{F3B14F56-91BF-4C3A-865D-512A27B3E4B4}" state="hidden">
      <selection activeCell="F30" sqref="F30"/>
      <pageMargins left="0.7" right="0.7" top="0.75" bottom="0.75" header="0.3" footer="0.3"/>
      <pageSetup paperSize="9" orientation="portrait" r:id="rId1"/>
    </customSheetView>
    <customSheetView guid="{0A0048A5-B70C-4126-A000-7CF0C35E5D5A}">
      <selection activeCell="E17" sqref="E17"/>
      <pageMargins left="0.7" right="0.7" top="0.75" bottom="0.75" header="0.3" footer="0.3"/>
    </customSheetView>
    <customSheetView guid="{080A066A-F75E-47CD-9B48-47528DF543D7}" state="hidden">
      <selection activeCell="F30" sqref="F30"/>
      <pageMargins left="0.7" right="0.7" top="0.75" bottom="0.75" header="0.3" footer="0.3"/>
    </customSheetView>
    <customSheetView guid="{0AF74EA1-C1E5-43A1-B67D-73EC02324901}" state="hidden">
      <selection activeCell="F30" sqref="F30"/>
      <pageMargins left="0.7" right="0.7" top="0.75" bottom="0.75" header="0.3" footer="0.3"/>
    </customSheetView>
    <customSheetView guid="{B6DBF93D-5650-4295-91BF-EB1B834A658C}" topLeftCell="A19">
      <selection activeCell="E17" sqref="E17"/>
      <pageMargins left="0.7" right="0.7" top="0.75" bottom="0.75" header="0.3" footer="0.3"/>
    </customSheetView>
    <customSheetView guid="{E0ADDD1A-8DAB-4EE6-AB96-5164D2031A1E}" state="hidden">
      <selection activeCell="F30" sqref="F30"/>
      <pageMargins left="0.7" right="0.7" top="0.75" bottom="0.75" header="0.3" footer="0.3"/>
    </customSheetView>
    <customSheetView guid="{C8265C1C-F0CA-41D5-A350-244C3F45C040}" state="hidden">
      <selection activeCell="F30" sqref="F30"/>
      <pageMargins left="0.7" right="0.7" top="0.75" bottom="0.75" header="0.3" footer="0.3"/>
      <pageSetup paperSize="9" orientation="portrait" r:id="rId2"/>
    </customSheetView>
    <customSheetView guid="{F89A76AB-A521-41B4-9D50-91F3901937D6}" state="hidden">
      <selection activeCell="F30" sqref="F30"/>
      <pageMargins left="0.7" right="0.7" top="0.75" bottom="0.75" header="0.3" footer="0.3"/>
      <pageSetup paperSize="9" orientation="portrait" r:id="rId3"/>
    </customSheetView>
    <customSheetView guid="{3B6F4D1C-2930-48AB-9B0F-ADA5F4FF7D0C}" state="hidden">
      <selection activeCell="F30" sqref="F30"/>
      <pageMargins left="0.7" right="0.7" top="0.75" bottom="0.75" header="0.3" footer="0.3"/>
      <pageSetup paperSize="9" orientation="portrait" r:id="rId4"/>
    </customSheetView>
    <customSheetView guid="{E527C8D5-9B98-49B4-B380-73709A223618}" state="hidden">
      <selection activeCell="F30" sqref="F30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3B14F56-91BF-4C3A-865D-512A27B3E4B4}" state="hidden">
      <pageMargins left="0.7" right="0.7" top="0.75" bottom="0.75" header="0.3" footer="0.3"/>
      <pageSetup paperSize="9" orientation="portrait" r:id="rId1"/>
    </customSheetView>
    <customSheetView guid="{0A0048A5-B70C-4126-A000-7CF0C35E5D5A}">
      <pageMargins left="0.7" right="0.7" top="0.75" bottom="0.75" header="0.3" footer="0.3"/>
    </customSheetView>
    <customSheetView guid="{080A066A-F75E-47CD-9B48-47528DF543D7}" state="hidden">
      <pageMargins left="0.7" right="0.7" top="0.75" bottom="0.75" header="0.3" footer="0.3"/>
    </customSheetView>
    <customSheetView guid="{0AF74EA1-C1E5-43A1-B67D-73EC02324901}" state="hidden">
      <pageMargins left="0.7" right="0.7" top="0.75" bottom="0.75" header="0.3" footer="0.3"/>
    </customSheetView>
    <customSheetView guid="{B6DBF93D-5650-4295-91BF-EB1B834A658C}">
      <pageMargins left="0.7" right="0.7" top="0.75" bottom="0.75" header="0.3" footer="0.3"/>
    </customSheetView>
    <customSheetView guid="{E0ADDD1A-8DAB-4EE6-AB96-5164D2031A1E}" state="hidden">
      <pageMargins left="0.7" right="0.7" top="0.75" bottom="0.75" header="0.3" footer="0.3"/>
    </customSheetView>
    <customSheetView guid="{C8265C1C-F0CA-41D5-A350-244C3F45C040}" state="hidden">
      <pageMargins left="0.7" right="0.7" top="0.75" bottom="0.75" header="0.3" footer="0.3"/>
      <pageSetup paperSize="9" orientation="portrait" r:id="rId2"/>
    </customSheetView>
    <customSheetView guid="{F89A76AB-A521-41B4-9D50-91F3901937D6}" state="hidden">
      <pageMargins left="0.7" right="0.7" top="0.75" bottom="0.75" header="0.3" footer="0.3"/>
      <pageSetup paperSize="9" orientation="portrait" r:id="rId3"/>
    </customSheetView>
    <customSheetView guid="{3B6F4D1C-2930-48AB-9B0F-ADA5F4FF7D0C}" state="hidden">
      <pageMargins left="0.7" right="0.7" top="0.75" bottom="0.75" header="0.3" footer="0.3"/>
      <pageSetup paperSize="9" orientation="portrait" r:id="rId4"/>
    </customSheetView>
    <customSheetView guid="{E527C8D5-9B98-49B4-B380-73709A223618}" state="hidden"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3B14F56-91BF-4C3A-865D-512A27B3E4B4}" state="hidden">
      <pageMargins left="0.7" right="0.7" top="0.75" bottom="0.75" header="0.3" footer="0.3"/>
      <pageSetup paperSize="9" orientation="portrait" r:id="rId1"/>
    </customSheetView>
    <customSheetView guid="{0A0048A5-B70C-4126-A000-7CF0C35E5D5A}">
      <pageMargins left="0.7" right="0.7" top="0.75" bottom="0.75" header="0.3" footer="0.3"/>
    </customSheetView>
    <customSheetView guid="{080A066A-F75E-47CD-9B48-47528DF543D7}" state="hidden">
      <pageMargins left="0.7" right="0.7" top="0.75" bottom="0.75" header="0.3" footer="0.3"/>
    </customSheetView>
    <customSheetView guid="{0AF74EA1-C1E5-43A1-B67D-73EC02324901}" state="hidden">
      <pageMargins left="0.7" right="0.7" top="0.75" bottom="0.75" header="0.3" footer="0.3"/>
    </customSheetView>
    <customSheetView guid="{B6DBF93D-5650-4295-91BF-EB1B834A658C}">
      <pageMargins left="0.7" right="0.7" top="0.75" bottom="0.75" header="0.3" footer="0.3"/>
    </customSheetView>
    <customSheetView guid="{E0ADDD1A-8DAB-4EE6-AB96-5164D2031A1E}" state="hidden">
      <pageMargins left="0.7" right="0.7" top="0.75" bottom="0.75" header="0.3" footer="0.3"/>
    </customSheetView>
    <customSheetView guid="{C8265C1C-F0CA-41D5-A350-244C3F45C040}" state="hidden">
      <pageMargins left="0.7" right="0.7" top="0.75" bottom="0.75" header="0.3" footer="0.3"/>
      <pageSetup paperSize="9" orientation="portrait" r:id="rId2"/>
    </customSheetView>
    <customSheetView guid="{F89A76AB-A521-41B4-9D50-91F3901937D6}" state="hidden">
      <pageMargins left="0.7" right="0.7" top="0.75" bottom="0.75" header="0.3" footer="0.3"/>
      <pageSetup paperSize="9" orientation="portrait" r:id="rId3"/>
    </customSheetView>
    <customSheetView guid="{3B6F4D1C-2930-48AB-9B0F-ADA5F4FF7D0C}" state="hidden">
      <pageMargins left="0.7" right="0.7" top="0.75" bottom="0.75" header="0.3" footer="0.3"/>
      <pageSetup paperSize="9" orientation="portrait" r:id="rId4"/>
    </customSheetView>
    <customSheetView guid="{E527C8D5-9B98-49B4-B380-73709A223618}" state="hidden"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0" sqref="G30"/>
    </sheetView>
  </sheetViews>
  <sheetFormatPr defaultRowHeight="15" x14ac:dyDescent="0.25"/>
  <sheetData/>
  <customSheetViews>
    <customSheetView guid="{F3B14F56-91BF-4C3A-865D-512A27B3E4B4}" state="hidden">
      <selection activeCell="G30" sqref="G30"/>
      <pageMargins left="0.7" right="0.7" top="0.75" bottom="0.75" header="0.3" footer="0.3"/>
      <pageSetup paperSize="9" orientation="portrait" r:id="rId1"/>
    </customSheetView>
    <customSheetView guid="{0A0048A5-B70C-4126-A000-7CF0C35E5D5A}">
      <selection activeCell="D17" sqref="D17"/>
      <pageMargins left="0.7" right="0.7" top="0.75" bottom="0.75" header="0.3" footer="0.3"/>
    </customSheetView>
    <customSheetView guid="{080A066A-F75E-47CD-9B48-47528DF543D7}" state="hidden">
      <selection activeCell="G30" sqref="G30"/>
      <pageMargins left="0.7" right="0.7" top="0.75" bottom="0.75" header="0.3" footer="0.3"/>
    </customSheetView>
    <customSheetView guid="{0AF74EA1-C1E5-43A1-B67D-73EC02324901}" state="hidden">
      <selection activeCell="G30" sqref="G30"/>
      <pageMargins left="0.7" right="0.7" top="0.75" bottom="0.75" header="0.3" footer="0.3"/>
    </customSheetView>
    <customSheetView guid="{B6DBF93D-5650-4295-91BF-EB1B834A658C}">
      <selection activeCell="D17" sqref="D17"/>
      <pageMargins left="0.7" right="0.7" top="0.75" bottom="0.75" header="0.3" footer="0.3"/>
    </customSheetView>
    <customSheetView guid="{E0ADDD1A-8DAB-4EE6-AB96-5164D2031A1E}" state="hidden">
      <selection activeCell="G30" sqref="G30"/>
      <pageMargins left="0.7" right="0.7" top="0.75" bottom="0.75" header="0.3" footer="0.3"/>
    </customSheetView>
    <customSheetView guid="{C8265C1C-F0CA-41D5-A350-244C3F45C040}" state="hidden">
      <selection activeCell="G30" sqref="G30"/>
      <pageMargins left="0.7" right="0.7" top="0.75" bottom="0.75" header="0.3" footer="0.3"/>
      <pageSetup paperSize="9" orientation="portrait" r:id="rId2"/>
    </customSheetView>
    <customSheetView guid="{F89A76AB-A521-41B4-9D50-91F3901937D6}" state="hidden">
      <selection activeCell="G30" sqref="G30"/>
      <pageMargins left="0.7" right="0.7" top="0.75" bottom="0.75" header="0.3" footer="0.3"/>
      <pageSetup paperSize="9" orientation="portrait" r:id="rId3"/>
    </customSheetView>
    <customSheetView guid="{3B6F4D1C-2930-48AB-9B0F-ADA5F4FF7D0C}" state="hidden">
      <selection activeCell="G30" sqref="G30"/>
      <pageMargins left="0.7" right="0.7" top="0.75" bottom="0.75" header="0.3" footer="0.3"/>
      <pageSetup paperSize="9" orientation="portrait" r:id="rId4"/>
    </customSheetView>
    <customSheetView guid="{E527C8D5-9B98-49B4-B380-73709A223618}" state="hidden">
      <selection activeCell="G30" sqref="G30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5" sqref="E35"/>
    </sheetView>
  </sheetViews>
  <sheetFormatPr defaultRowHeight="15" x14ac:dyDescent="0.25"/>
  <sheetData/>
  <customSheetViews>
    <customSheetView guid="{F3B14F56-91BF-4C3A-865D-512A27B3E4B4}" state="hidden">
      <selection activeCell="E35" sqref="E35"/>
      <pageMargins left="0.7" right="0.7" top="0.75" bottom="0.75" header="0.3" footer="0.3"/>
      <pageSetup paperSize="9" orientation="portrait" r:id="rId1"/>
    </customSheetView>
    <customSheetView guid="{0A0048A5-B70C-4126-A000-7CF0C35E5D5A}">
      <selection activeCell="E35" sqref="E35"/>
      <pageMargins left="0.7" right="0.7" top="0.75" bottom="0.75" header="0.3" footer="0.3"/>
    </customSheetView>
    <customSheetView guid="{080A066A-F75E-47CD-9B48-47528DF543D7}" state="hidden">
      <selection activeCell="E35" sqref="E35"/>
      <pageMargins left="0.7" right="0.7" top="0.75" bottom="0.75" header="0.3" footer="0.3"/>
    </customSheetView>
    <customSheetView guid="{0AF74EA1-C1E5-43A1-B67D-73EC02324901}" state="hidden">
      <selection activeCell="E35" sqref="E35"/>
      <pageMargins left="0.7" right="0.7" top="0.75" bottom="0.75" header="0.3" footer="0.3"/>
    </customSheetView>
    <customSheetView guid="{B6DBF93D-5650-4295-91BF-EB1B834A658C}">
      <selection activeCell="E35" sqref="E35"/>
      <pageMargins left="0.7" right="0.7" top="0.75" bottom="0.75" header="0.3" footer="0.3"/>
    </customSheetView>
    <customSheetView guid="{E0ADDD1A-8DAB-4EE6-AB96-5164D2031A1E}" state="hidden">
      <selection activeCell="E35" sqref="E35"/>
      <pageMargins left="0.7" right="0.7" top="0.75" bottom="0.75" header="0.3" footer="0.3"/>
    </customSheetView>
    <customSheetView guid="{C8265C1C-F0CA-41D5-A350-244C3F45C040}" state="hidden">
      <selection activeCell="E35" sqref="E35"/>
      <pageMargins left="0.7" right="0.7" top="0.75" bottom="0.75" header="0.3" footer="0.3"/>
      <pageSetup paperSize="9" orientation="portrait" r:id="rId2"/>
    </customSheetView>
    <customSheetView guid="{F89A76AB-A521-41B4-9D50-91F3901937D6}" state="hidden">
      <selection activeCell="E35" sqref="E35"/>
      <pageMargins left="0.7" right="0.7" top="0.75" bottom="0.75" header="0.3" footer="0.3"/>
      <pageSetup paperSize="9" orientation="portrait" r:id="rId3"/>
    </customSheetView>
    <customSheetView guid="{3B6F4D1C-2930-48AB-9B0F-ADA5F4FF7D0C}" state="hidden">
      <selection activeCell="E35" sqref="E35"/>
      <pageMargins left="0.7" right="0.7" top="0.75" bottom="0.75" header="0.3" footer="0.3"/>
      <pageSetup paperSize="9" orientation="portrait" r:id="rId4"/>
    </customSheetView>
    <customSheetView guid="{E527C8D5-9B98-49B4-B380-73709A223618}" state="hidden">
      <selection activeCell="E35" sqref="E35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C35" sqref="C35"/>
    </sheetView>
  </sheetViews>
  <sheetFormatPr defaultRowHeight="15" x14ac:dyDescent="0.25"/>
  <sheetData/>
  <customSheetViews>
    <customSheetView guid="{F3B14F56-91BF-4C3A-865D-512A27B3E4B4}" state="hidden" topLeftCell="A19">
      <selection activeCell="C35" sqref="C35"/>
      <pageMargins left="0.7" right="0.7" top="0.75" bottom="0.75" header="0.3" footer="0.3"/>
      <pageSetup paperSize="9" orientation="portrait" r:id="rId1"/>
    </customSheetView>
    <customSheetView guid="{0A0048A5-B70C-4126-A000-7CF0C35E5D5A}">
      <selection activeCell="C35" sqref="C35"/>
      <pageMargins left="0.7" right="0.7" top="0.75" bottom="0.75" header="0.3" footer="0.3"/>
    </customSheetView>
    <customSheetView guid="{080A066A-F75E-47CD-9B48-47528DF543D7}" state="hidden" topLeftCell="A19">
      <selection activeCell="C35" sqref="C35"/>
      <pageMargins left="0.7" right="0.7" top="0.75" bottom="0.75" header="0.3" footer="0.3"/>
    </customSheetView>
    <customSheetView guid="{0AF74EA1-C1E5-43A1-B67D-73EC02324901}" state="hidden" topLeftCell="A19">
      <selection activeCell="C35" sqref="C35"/>
      <pageMargins left="0.7" right="0.7" top="0.75" bottom="0.75" header="0.3" footer="0.3"/>
    </customSheetView>
    <customSheetView guid="{B6DBF93D-5650-4295-91BF-EB1B834A658C}">
      <selection activeCell="C35" sqref="C35"/>
      <pageMargins left="0.7" right="0.7" top="0.75" bottom="0.75" header="0.3" footer="0.3"/>
    </customSheetView>
    <customSheetView guid="{E0ADDD1A-8DAB-4EE6-AB96-5164D2031A1E}" state="hidden" topLeftCell="A19">
      <selection activeCell="C35" sqref="C35"/>
      <pageMargins left="0.7" right="0.7" top="0.75" bottom="0.75" header="0.3" footer="0.3"/>
    </customSheetView>
    <customSheetView guid="{C8265C1C-F0CA-41D5-A350-244C3F45C040}" state="hidden" topLeftCell="A19">
      <selection activeCell="C35" sqref="C35"/>
      <pageMargins left="0.7" right="0.7" top="0.75" bottom="0.75" header="0.3" footer="0.3"/>
      <pageSetup paperSize="9" orientation="portrait" r:id="rId2"/>
    </customSheetView>
    <customSheetView guid="{F89A76AB-A521-41B4-9D50-91F3901937D6}" state="hidden" topLeftCell="A19">
      <selection activeCell="C35" sqref="C35"/>
      <pageMargins left="0.7" right="0.7" top="0.75" bottom="0.75" header="0.3" footer="0.3"/>
      <pageSetup paperSize="9" orientation="portrait" r:id="rId3"/>
    </customSheetView>
    <customSheetView guid="{3B6F4D1C-2930-48AB-9B0F-ADA5F4FF7D0C}" state="hidden" topLeftCell="A19">
      <selection activeCell="C35" sqref="C35"/>
      <pageMargins left="0.7" right="0.7" top="0.75" bottom="0.75" header="0.3" footer="0.3"/>
      <pageSetup paperSize="9" orientation="portrait" r:id="rId4"/>
    </customSheetView>
    <customSheetView guid="{E527C8D5-9B98-49B4-B380-73709A223618}" state="hidden" topLeftCell="A19">
      <selection activeCell="C35" sqref="C35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3B14F56-91BF-4C3A-865D-512A27B3E4B4}" state="hidden">
      <pageMargins left="0.7" right="0.7" top="0.75" bottom="0.75" header="0.3" footer="0.3"/>
      <pageSetup paperSize="9" orientation="portrait" r:id="rId1"/>
    </customSheetView>
    <customSheetView guid="{0A0048A5-B70C-4126-A000-7CF0C35E5D5A}" state="hidden">
      <pageMargins left="0.7" right="0.7" top="0.75" bottom="0.75" header="0.3" footer="0.3"/>
    </customSheetView>
    <customSheetView guid="{C8265C1C-F0CA-41D5-A350-244C3F45C040}" state="hidden">
      <pageMargins left="0.7" right="0.7" top="0.75" bottom="0.75" header="0.3" footer="0.3"/>
      <pageSetup paperSize="9" orientation="portrait" r:id="rId2"/>
    </customSheetView>
    <customSheetView guid="{F89A76AB-A521-41B4-9D50-91F3901937D6}" state="hidden">
      <pageMargins left="0.7" right="0.7" top="0.75" bottom="0.75" header="0.3" footer="0.3"/>
      <pageSetup paperSize="9" orientation="portrait" r:id="rId3"/>
    </customSheetView>
    <customSheetView guid="{3B6F4D1C-2930-48AB-9B0F-ADA5F4FF7D0C}" state="hidden">
      <pageMargins left="0.7" right="0.7" top="0.75" bottom="0.75" header="0.3" footer="0.3"/>
      <pageSetup paperSize="9" orientation="portrait" r:id="rId4"/>
    </customSheetView>
    <customSheetView guid="{E527C8D5-9B98-49B4-B380-73709A223618}" state="hidden"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3B14F56-91BF-4C3A-865D-512A27B3E4B4}" state="hidden">
      <pageMargins left="0.7" right="0.7" top="0.75" bottom="0.75" header="0.3" footer="0.3"/>
      <pageSetup paperSize="9" orientation="portrait" r:id="rId1"/>
    </customSheetView>
    <customSheetView guid="{0A0048A5-B70C-4126-A000-7CF0C35E5D5A}" state="hidden">
      <pageMargins left="0.7" right="0.7" top="0.75" bottom="0.75" header="0.3" footer="0.3"/>
    </customSheetView>
    <customSheetView guid="{080A066A-F75E-47CD-9B48-47528DF543D7}" state="hidden">
      <pageMargins left="0.7" right="0.7" top="0.75" bottom="0.75" header="0.3" footer="0.3"/>
      <pageSetup paperSize="9" orientation="portrait" r:id="rId2"/>
    </customSheetView>
    <customSheetView guid="{0AF74EA1-C1E5-43A1-B67D-73EC02324901}" state="hidden">
      <pageMargins left="0.7" right="0.7" top="0.75" bottom="0.75" header="0.3" footer="0.3"/>
      <pageSetup paperSize="9" orientation="portrait" r:id="rId3"/>
    </customSheetView>
    <customSheetView guid="{B6DBF93D-5650-4295-91BF-EB1B834A658C}" state="hidden">
      <pageMargins left="0.7" right="0.7" top="0.75" bottom="0.75" header="0.3" footer="0.3"/>
      <pageSetup paperSize="9" orientation="portrait" r:id="rId4"/>
    </customSheetView>
    <customSheetView guid="{A219E438-366C-4377-B6F8-4784CEE8DD04}" state="hidden">
      <pageMargins left="0.7" right="0.7" top="0.75" bottom="0.75" header="0.3" footer="0.3"/>
    </customSheetView>
    <customSheetView guid="{E0ADDD1A-8DAB-4EE6-AB96-5164D2031A1E}" state="hidden">
      <pageMargins left="0.7" right="0.7" top="0.75" bottom="0.75" header="0.3" footer="0.3"/>
      <pageSetup paperSize="9" orientation="portrait" r:id="rId5"/>
    </customSheetView>
    <customSheetView guid="{C8265C1C-F0CA-41D5-A350-244C3F45C040}" state="hidden">
      <pageMargins left="0.7" right="0.7" top="0.75" bottom="0.75" header="0.3" footer="0.3"/>
      <pageSetup paperSize="9" orientation="portrait" r:id="rId6"/>
    </customSheetView>
    <customSheetView guid="{F89A76AB-A521-41B4-9D50-91F3901937D6}" state="hidden">
      <pageMargins left="0.7" right="0.7" top="0.75" bottom="0.75" header="0.3" footer="0.3"/>
      <pageSetup paperSize="9" orientation="portrait" r:id="rId7"/>
    </customSheetView>
    <customSheetView guid="{3B6F4D1C-2930-48AB-9B0F-ADA5F4FF7D0C}" state="hidden">
      <pageMargins left="0.7" right="0.7" top="0.75" bottom="0.75" header="0.3" footer="0.3"/>
      <pageSetup paperSize="9" orientation="portrait" r:id="rId8"/>
    </customSheetView>
    <customSheetView guid="{E527C8D5-9B98-49B4-B380-73709A223618}" state="hidden"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customSheetViews>
    <customSheetView guid="{F3B14F56-91BF-4C3A-865D-512A27B3E4B4}" state="hidden">
      <selection activeCell="D17" sqref="D17"/>
      <pageMargins left="0.7" right="0.7" top="0.75" bottom="0.75" header="0.3" footer="0.3"/>
      <pageSetup paperSize="9" orientation="portrait" r:id="rId1"/>
    </customSheetView>
    <customSheetView guid="{0A0048A5-B70C-4126-A000-7CF0C35E5D5A}" state="hidden">
      <selection activeCell="D17" sqref="D17"/>
      <pageMargins left="0.7" right="0.7" top="0.75" bottom="0.75" header="0.3" footer="0.3"/>
    </customSheetView>
    <customSheetView guid="{080A066A-F75E-47CD-9B48-47528DF543D7}" state="hidden">
      <selection activeCell="D17" sqref="D17"/>
      <pageMargins left="0.7" right="0.7" top="0.75" bottom="0.75" header="0.3" footer="0.3"/>
      <pageSetup paperSize="9" orientation="portrait" r:id="rId2"/>
    </customSheetView>
    <customSheetView guid="{0AF74EA1-C1E5-43A1-B67D-73EC02324901}" state="hidden">
      <selection activeCell="D17" sqref="D17"/>
      <pageMargins left="0.7" right="0.7" top="0.75" bottom="0.75" header="0.3" footer="0.3"/>
      <pageSetup paperSize="9" orientation="portrait" r:id="rId3"/>
    </customSheetView>
    <customSheetView guid="{B6DBF93D-5650-4295-91BF-EB1B834A658C}" state="hidden">
      <selection activeCell="D17" sqref="D17"/>
      <pageMargins left="0.7" right="0.7" top="0.75" bottom="0.75" header="0.3" footer="0.3"/>
      <pageSetup paperSize="9" orientation="portrait" r:id="rId4"/>
    </customSheetView>
    <customSheetView guid="{A219E438-366C-4377-B6F8-4784CEE8DD04}" state="hidden">
      <selection activeCell="D17" sqref="D17"/>
      <pageMargins left="0.7" right="0.7" top="0.75" bottom="0.75" header="0.3" footer="0.3"/>
    </customSheetView>
    <customSheetView guid="{E0ADDD1A-8DAB-4EE6-AB96-5164D2031A1E}" state="hidden">
      <selection activeCell="D17" sqref="D17"/>
      <pageMargins left="0.7" right="0.7" top="0.75" bottom="0.75" header="0.3" footer="0.3"/>
      <pageSetup paperSize="9" orientation="portrait" r:id="rId5"/>
    </customSheetView>
    <customSheetView guid="{C8265C1C-F0CA-41D5-A350-244C3F45C040}" state="hidden">
      <selection activeCell="D17" sqref="D17"/>
      <pageMargins left="0.7" right="0.7" top="0.75" bottom="0.75" header="0.3" footer="0.3"/>
      <pageSetup paperSize="9" orientation="portrait" r:id="rId6"/>
    </customSheetView>
    <customSheetView guid="{F89A76AB-A521-41B4-9D50-91F3901937D6}" state="hidden">
      <selection activeCell="D17" sqref="D17"/>
      <pageMargins left="0.7" right="0.7" top="0.75" bottom="0.75" header="0.3" footer="0.3"/>
      <pageSetup paperSize="9" orientation="portrait" r:id="rId7"/>
    </customSheetView>
    <customSheetView guid="{3B6F4D1C-2930-48AB-9B0F-ADA5F4FF7D0C}" state="hidden">
      <selection activeCell="D17" sqref="D17"/>
      <pageMargins left="0.7" right="0.7" top="0.75" bottom="0.75" header="0.3" footer="0.3"/>
      <pageSetup paperSize="9" orientation="portrait" r:id="rId8"/>
    </customSheetView>
    <customSheetView guid="{E527C8D5-9B98-49B4-B380-73709A223618}" state="hidden">
      <selection activeCell="D17" sqref="D17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8"/>
  <sheetViews>
    <sheetView workbookViewId="0">
      <selection sqref="A1:XFD1048576"/>
    </sheetView>
  </sheetViews>
  <sheetFormatPr defaultRowHeight="15.75" x14ac:dyDescent="0.25"/>
  <cols>
    <col min="1" max="1" width="10" style="459" customWidth="1"/>
    <col min="2" max="2" width="40.5703125" style="65" customWidth="1"/>
    <col min="3" max="3" width="9.85546875" style="4" customWidth="1"/>
    <col min="4" max="4" width="10.28515625" style="4" customWidth="1"/>
    <col min="5" max="5" width="27.42578125" style="66" customWidth="1"/>
    <col min="6" max="6" width="19.42578125" style="66" customWidth="1"/>
    <col min="7" max="14" width="17.7109375" style="4" customWidth="1"/>
    <col min="15" max="15" width="17.7109375" style="67" customWidth="1"/>
    <col min="16" max="16" width="0.28515625" style="4" customWidth="1"/>
    <col min="17" max="17" width="18" style="4" customWidth="1"/>
    <col min="18" max="18" width="14.42578125" style="4" customWidth="1"/>
    <col min="19" max="19" width="14.28515625" style="4" customWidth="1"/>
    <col min="20" max="20" width="17.28515625" style="4" customWidth="1"/>
    <col min="21" max="21" width="99.85546875" style="4" customWidth="1"/>
    <col min="22" max="22" width="25.85546875" style="4" customWidth="1"/>
    <col min="23" max="23" width="8.5703125" style="4" customWidth="1"/>
    <col min="24" max="24" width="16.7109375" style="4" customWidth="1"/>
    <col min="25" max="25" width="17.5703125" style="418" customWidth="1"/>
    <col min="26" max="26" width="17.85546875" style="418" customWidth="1"/>
    <col min="27" max="27" width="18" style="418" customWidth="1"/>
    <col min="28" max="28" width="9.140625" style="418" customWidth="1"/>
    <col min="29" max="29" width="22.5703125" style="4" customWidth="1"/>
    <col min="30" max="30" width="22.85546875" style="4" customWidth="1"/>
    <col min="31" max="31" width="17.140625" style="418" customWidth="1"/>
    <col min="32" max="32" width="18.42578125" style="4" customWidth="1"/>
    <col min="33" max="33" width="15.85546875" style="4" customWidth="1"/>
    <col min="34" max="34" width="12" style="4" customWidth="1"/>
    <col min="35" max="35" width="15.140625" style="4" customWidth="1"/>
    <col min="36" max="36" width="48.7109375" style="4" customWidth="1"/>
    <col min="37" max="37" width="9.140625" style="4" customWidth="1"/>
    <col min="38" max="16384" width="9.140625" style="4"/>
  </cols>
  <sheetData>
    <row r="1" spans="1:31" s="1" customFormat="1" ht="39.75" customHeight="1" x14ac:dyDescent="0.25">
      <c r="A1" s="773" t="s">
        <v>297</v>
      </c>
      <c r="B1"/>
      <c r="C1"/>
      <c r="D1"/>
      <c r="E1"/>
      <c r="F1"/>
      <c r="G1"/>
      <c r="H1"/>
      <c r="I1"/>
      <c r="J1"/>
      <c r="K1"/>
      <c r="L1"/>
      <c r="O1" s="41"/>
      <c r="P1" s="41"/>
      <c r="Q1" s="41"/>
      <c r="R1" s="41"/>
      <c r="U1" s="41"/>
    </row>
    <row r="2" spans="1:31" s="20" customFormat="1" ht="46.5" customHeight="1" x14ac:dyDescent="0.25">
      <c r="A2" s="449"/>
      <c r="B2" s="209" t="s">
        <v>1946</v>
      </c>
      <c r="C2" s="207"/>
      <c r="D2" s="207"/>
      <c r="E2" s="207"/>
      <c r="F2" s="207"/>
      <c r="G2" s="207"/>
      <c r="H2" s="207"/>
      <c r="I2" s="207"/>
      <c r="J2" s="207"/>
      <c r="K2" s="207"/>
      <c r="L2" s="208"/>
      <c r="M2" s="169"/>
      <c r="N2" s="169"/>
      <c r="O2" s="249"/>
      <c r="P2" s="250"/>
      <c r="Q2" s="250"/>
      <c r="R2" s="251"/>
      <c r="S2" s="169"/>
      <c r="T2" s="1"/>
      <c r="U2" s="41"/>
      <c r="V2" s="169"/>
      <c r="W2" s="1"/>
      <c r="X2" s="1"/>
      <c r="Y2" s="169"/>
      <c r="Z2" s="169"/>
      <c r="AA2" s="169"/>
    </row>
    <row r="3" spans="1:31" ht="87.75" customHeight="1" x14ac:dyDescent="0.25">
      <c r="A3" s="791" t="s">
        <v>10</v>
      </c>
      <c r="B3" s="782" t="s">
        <v>242</v>
      </c>
      <c r="C3" s="782" t="s">
        <v>12</v>
      </c>
      <c r="D3" s="782" t="s">
        <v>438</v>
      </c>
      <c r="E3" s="792" t="s">
        <v>243</v>
      </c>
      <c r="F3" s="782" t="s">
        <v>25</v>
      </c>
      <c r="G3" s="778" t="s">
        <v>298</v>
      </c>
      <c r="H3" s="778" t="s">
        <v>299</v>
      </c>
      <c r="I3" s="778" t="s">
        <v>300</v>
      </c>
      <c r="J3" s="779" t="s">
        <v>301</v>
      </c>
      <c r="K3" s="779" t="s">
        <v>302</v>
      </c>
      <c r="L3" s="779" t="s">
        <v>303</v>
      </c>
      <c r="M3" s="779" t="s">
        <v>304</v>
      </c>
      <c r="N3" s="779" t="s">
        <v>305</v>
      </c>
      <c r="O3" s="787" t="s">
        <v>306</v>
      </c>
      <c r="P3"/>
      <c r="Q3"/>
      <c r="R3"/>
      <c r="S3" s="779" t="s">
        <v>307</v>
      </c>
      <c r="T3" s="788" t="s">
        <v>308</v>
      </c>
      <c r="U3"/>
      <c r="V3" s="790" t="s">
        <v>309</v>
      </c>
      <c r="W3" s="788" t="s">
        <v>310</v>
      </c>
      <c r="X3"/>
      <c r="Y3" s="790" t="s">
        <v>311</v>
      </c>
      <c r="Z3" s="790" t="s">
        <v>25</v>
      </c>
      <c r="AA3" s="790" t="s">
        <v>304</v>
      </c>
      <c r="AB3" s="4"/>
      <c r="AE3" s="4"/>
    </row>
    <row r="4" spans="1:31" ht="47.25" x14ac:dyDescent="0.25">
      <c r="A4"/>
      <c r="B4"/>
      <c r="C4"/>
      <c r="D4" s="783"/>
      <c r="E4"/>
      <c r="F4"/>
      <c r="G4"/>
      <c r="H4"/>
      <c r="I4"/>
      <c r="J4"/>
      <c r="K4"/>
      <c r="L4"/>
      <c r="M4"/>
      <c r="N4"/>
      <c r="O4" s="5" t="s">
        <v>312</v>
      </c>
      <c r="P4" s="5" t="s">
        <v>313</v>
      </c>
      <c r="Q4" s="5" t="s">
        <v>314</v>
      </c>
      <c r="R4" s="252" t="s">
        <v>315</v>
      </c>
      <c r="S4"/>
      <c r="T4" s="6"/>
      <c r="U4" s="120"/>
      <c r="V4"/>
      <c r="W4" s="6"/>
      <c r="X4" s="6"/>
      <c r="Y4"/>
      <c r="Z4"/>
      <c r="AA4"/>
      <c r="AB4" s="4"/>
      <c r="AE4" s="4"/>
    </row>
    <row r="5" spans="1:31" ht="63" x14ac:dyDescent="0.25">
      <c r="A5" s="775" t="s">
        <v>20</v>
      </c>
      <c r="B5"/>
      <c r="C5"/>
      <c r="D5"/>
      <c r="E5"/>
      <c r="F5" s="781"/>
      <c r="G5" s="253"/>
      <c r="H5" s="253"/>
      <c r="I5" s="253"/>
      <c r="J5" s="84"/>
      <c r="K5" s="84"/>
      <c r="L5" s="84"/>
      <c r="M5" s="84"/>
      <c r="N5" s="84"/>
      <c r="O5" s="254"/>
      <c r="P5" s="254"/>
      <c r="Q5" s="254"/>
      <c r="R5" s="254"/>
      <c r="S5" s="84"/>
      <c r="T5" s="2"/>
      <c r="U5" s="54"/>
      <c r="V5" s="255"/>
      <c r="W5" s="2"/>
      <c r="X5" s="2"/>
      <c r="Y5" s="255"/>
      <c r="Z5" s="255"/>
      <c r="AA5" s="255"/>
      <c r="AB5" s="4"/>
      <c r="AE5" s="4"/>
    </row>
    <row r="6" spans="1:31" ht="330.75" x14ac:dyDescent="0.25">
      <c r="A6" s="775" t="s">
        <v>22</v>
      </c>
      <c r="B6"/>
      <c r="C6"/>
      <c r="D6"/>
      <c r="E6"/>
      <c r="F6" s="781"/>
      <c r="G6" s="23"/>
      <c r="H6" s="23"/>
      <c r="I6" s="23"/>
      <c r="J6" s="23"/>
      <c r="K6" s="23"/>
      <c r="L6" s="23"/>
      <c r="M6" s="23"/>
      <c r="N6" s="23"/>
      <c r="O6" s="48"/>
      <c r="P6" s="48"/>
      <c r="Q6" s="48"/>
      <c r="R6" s="48"/>
      <c r="S6" s="23"/>
      <c r="T6" s="23"/>
      <c r="U6" s="48"/>
      <c r="V6" s="23"/>
      <c r="W6" s="23"/>
      <c r="X6" s="23"/>
      <c r="Y6" s="23"/>
      <c r="Z6" s="23"/>
      <c r="AA6" s="23"/>
      <c r="AB6" s="4"/>
      <c r="AE6" s="4"/>
    </row>
    <row r="7" spans="1:31" ht="126" x14ac:dyDescent="0.25">
      <c r="A7" s="780" t="s">
        <v>62</v>
      </c>
      <c r="B7"/>
      <c r="C7"/>
      <c r="D7"/>
      <c r="E7"/>
      <c r="F7" s="781"/>
      <c r="G7" s="23"/>
      <c r="H7" s="23"/>
      <c r="I7" s="23"/>
      <c r="J7" s="23"/>
      <c r="K7" s="23"/>
      <c r="L7" s="23"/>
      <c r="M7" s="23"/>
      <c r="N7" s="23"/>
      <c r="O7" s="48"/>
      <c r="P7" s="48"/>
      <c r="Q7" s="48"/>
      <c r="R7" s="48"/>
      <c r="S7" s="23"/>
      <c r="T7" s="23"/>
      <c r="U7" s="48"/>
      <c r="V7" s="23"/>
      <c r="W7" s="23"/>
      <c r="X7" s="23"/>
      <c r="Y7" s="23"/>
      <c r="Z7" s="23"/>
      <c r="AA7" s="23"/>
      <c r="AB7" s="4"/>
      <c r="AE7" s="4"/>
    </row>
    <row r="8" spans="1:31" s="125" customFormat="1" ht="54.75" customHeight="1" x14ac:dyDescent="0.25">
      <c r="A8" s="142">
        <v>1</v>
      </c>
      <c r="B8" s="136" t="s">
        <v>178</v>
      </c>
      <c r="C8" s="131">
        <v>1</v>
      </c>
      <c r="D8" s="319" t="s">
        <v>437</v>
      </c>
      <c r="E8" s="122">
        <v>3000000</v>
      </c>
      <c r="F8" s="123" t="s">
        <v>129</v>
      </c>
      <c r="G8" s="256"/>
      <c r="H8" s="257"/>
      <c r="I8" s="258"/>
      <c r="J8" s="123"/>
      <c r="K8" s="123"/>
      <c r="L8" s="123"/>
      <c r="M8" s="123"/>
      <c r="N8" s="123"/>
      <c r="O8" s="127"/>
      <c r="P8" s="127"/>
      <c r="Q8" s="127"/>
      <c r="R8" s="127"/>
      <c r="S8" s="123"/>
      <c r="T8" s="123"/>
      <c r="U8" s="127"/>
      <c r="V8" s="123"/>
      <c r="W8" s="123"/>
      <c r="X8" s="123"/>
      <c r="Y8" s="123"/>
      <c r="Z8" s="123"/>
      <c r="AA8" s="123"/>
    </row>
    <row r="9" spans="1:31" s="125" customFormat="1" ht="59.25" customHeight="1" x14ac:dyDescent="0.25">
      <c r="A9" s="142" t="s">
        <v>816</v>
      </c>
      <c r="B9" s="136" t="s">
        <v>84</v>
      </c>
      <c r="C9" s="131" t="e">
        <f>SUM(#REF!)</f>
        <v>#REF!</v>
      </c>
      <c r="D9" s="319" t="s">
        <v>437</v>
      </c>
      <c r="E9" s="122">
        <v>250000</v>
      </c>
      <c r="F9" s="119" t="s">
        <v>1088</v>
      </c>
      <c r="G9" s="259"/>
      <c r="H9" s="260"/>
      <c r="I9" s="123"/>
      <c r="J9" s="123"/>
      <c r="K9" s="123"/>
      <c r="L9" s="123"/>
      <c r="M9" s="123"/>
      <c r="N9" s="123"/>
      <c r="O9" s="127"/>
      <c r="P9" s="127"/>
      <c r="Q9" s="127"/>
      <c r="R9" s="127"/>
      <c r="S9" s="123"/>
      <c r="T9" s="123"/>
      <c r="U9" s="127"/>
      <c r="V9" s="123"/>
      <c r="W9" s="123"/>
      <c r="X9" s="123"/>
      <c r="Y9" s="123"/>
      <c r="Z9" s="123"/>
      <c r="AA9" s="123"/>
    </row>
    <row r="10" spans="1:31" s="262" customFormat="1" ht="261" customHeight="1" x14ac:dyDescent="0.25">
      <c r="A10" s="450" t="s">
        <v>245</v>
      </c>
      <c r="B10" s="114" t="s">
        <v>1711</v>
      </c>
      <c r="C10" s="261" t="s">
        <v>1747</v>
      </c>
      <c r="D10" s="163" t="s">
        <v>437</v>
      </c>
      <c r="E10" s="230">
        <v>165000</v>
      </c>
      <c r="F10" s="29" t="s">
        <v>179</v>
      </c>
      <c r="G10" s="7" t="s">
        <v>316</v>
      </c>
      <c r="H10" s="804" t="s">
        <v>317</v>
      </c>
      <c r="I10" s="804" t="s">
        <v>318</v>
      </c>
      <c r="J10" s="793" t="s">
        <v>1089</v>
      </c>
      <c r="K10" s="784" t="s">
        <v>1753</v>
      </c>
      <c r="L10" s="23" t="s">
        <v>940</v>
      </c>
      <c r="M10" s="7" t="s">
        <v>440</v>
      </c>
      <c r="N10" s="7" t="s">
        <v>878</v>
      </c>
      <c r="O10" s="144"/>
      <c r="P10" s="144"/>
      <c r="Q10" s="144">
        <v>146278.85999999999</v>
      </c>
      <c r="R10" s="144"/>
      <c r="S10" s="7" t="s">
        <v>1508</v>
      </c>
      <c r="T10" s="804">
        <v>44025</v>
      </c>
      <c r="U10" s="144">
        <v>146278.85999999999</v>
      </c>
      <c r="V10" s="804">
        <v>44008</v>
      </c>
      <c r="W10" s="7"/>
      <c r="X10" s="7"/>
      <c r="Y10" s="804" t="s">
        <v>1790</v>
      </c>
      <c r="Z10" s="241" t="s">
        <v>1938</v>
      </c>
      <c r="AA10" s="7" t="s">
        <v>442</v>
      </c>
      <c r="AB10" s="3"/>
    </row>
    <row r="11" spans="1:31" s="262" customFormat="1" ht="255" customHeight="1" x14ac:dyDescent="0.25">
      <c r="A11" s="31" t="s">
        <v>79</v>
      </c>
      <c r="B11" s="243" t="s">
        <v>88</v>
      </c>
      <c r="C11" s="50">
        <v>2</v>
      </c>
      <c r="D11" s="163" t="s">
        <v>437</v>
      </c>
      <c r="E11" s="230">
        <v>45283</v>
      </c>
      <c r="F11" s="29"/>
      <c r="G11" s="157" t="s">
        <v>319</v>
      </c>
      <c r="H11" s="803">
        <v>43622</v>
      </c>
      <c r="I11" s="803">
        <v>43644</v>
      </c>
      <c r="J11" s="483" t="s">
        <v>1090</v>
      </c>
      <c r="K11" s="158" t="s">
        <v>1091</v>
      </c>
      <c r="L11" s="7"/>
      <c r="M11" s="7" t="s">
        <v>355</v>
      </c>
      <c r="N11" s="7"/>
      <c r="O11" s="144"/>
      <c r="P11" s="144"/>
      <c r="Q11" s="144"/>
      <c r="R11" s="144"/>
      <c r="S11" s="7"/>
      <c r="T11" s="7"/>
      <c r="U11" s="144"/>
      <c r="V11" s="7"/>
      <c r="W11" s="7"/>
      <c r="X11" s="7"/>
      <c r="Y11" s="7"/>
      <c r="Z11" s="241" t="s">
        <v>713</v>
      </c>
      <c r="AA11" s="7"/>
      <c r="AB11" s="3"/>
    </row>
    <row r="12" spans="1:31" s="262" customFormat="1" ht="63" x14ac:dyDescent="0.25">
      <c r="A12" s="31" t="s">
        <v>1369</v>
      </c>
      <c r="B12" s="243" t="s">
        <v>88</v>
      </c>
      <c r="C12" s="50">
        <v>2</v>
      </c>
      <c r="D12" s="163" t="s">
        <v>437</v>
      </c>
      <c r="E12" s="230">
        <v>45283</v>
      </c>
      <c r="F12" s="29"/>
      <c r="G12" s="157"/>
      <c r="H12" s="803"/>
      <c r="I12" s="803"/>
      <c r="J12" s="59"/>
      <c r="K12" s="612" t="s">
        <v>1370</v>
      </c>
      <c r="L12" s="3"/>
      <c r="M12" s="7"/>
      <c r="N12" s="7"/>
      <c r="O12" s="144"/>
      <c r="P12" s="144"/>
      <c r="Q12" s="144"/>
      <c r="R12" s="144"/>
      <c r="S12" s="7"/>
      <c r="T12" s="7"/>
      <c r="U12" s="144"/>
      <c r="V12" s="7"/>
      <c r="W12" s="7"/>
      <c r="X12" s="7"/>
      <c r="Y12" s="7"/>
      <c r="Z12" s="404" t="s">
        <v>1370</v>
      </c>
      <c r="AA12" s="7"/>
      <c r="AB12" s="3"/>
    </row>
    <row r="13" spans="1:31" s="262" customFormat="1" ht="195.75" customHeight="1" x14ac:dyDescent="0.25">
      <c r="A13" s="31" t="s">
        <v>288</v>
      </c>
      <c r="B13" s="243" t="s">
        <v>102</v>
      </c>
      <c r="C13" s="50">
        <v>2</v>
      </c>
      <c r="D13" s="163" t="s">
        <v>437</v>
      </c>
      <c r="E13" s="230">
        <v>64500</v>
      </c>
      <c r="F13" s="29"/>
      <c r="G13" s="157" t="s">
        <v>1474</v>
      </c>
      <c r="H13" s="674" t="s">
        <v>1475</v>
      </c>
      <c r="I13" s="674" t="s">
        <v>1476</v>
      </c>
      <c r="J13" s="156" t="s">
        <v>1473</v>
      </c>
      <c r="K13" s="155" t="s">
        <v>1839</v>
      </c>
      <c r="L13" s="7"/>
      <c r="M13" s="7"/>
      <c r="N13" s="7"/>
      <c r="O13" s="144"/>
      <c r="P13" s="144"/>
      <c r="Q13" s="144"/>
      <c r="R13" s="144"/>
      <c r="S13" s="7"/>
      <c r="T13" s="7"/>
      <c r="U13" s="144"/>
      <c r="V13" s="7"/>
      <c r="W13" s="7"/>
      <c r="X13" s="7"/>
      <c r="Y13" s="7"/>
      <c r="Z13" s="241" t="s">
        <v>713</v>
      </c>
      <c r="AA13" s="7"/>
      <c r="AB13" s="3"/>
    </row>
    <row r="14" spans="1:31" s="262" customFormat="1" ht="114" customHeight="1" x14ac:dyDescent="0.25">
      <c r="A14" s="31" t="s">
        <v>1371</v>
      </c>
      <c r="B14" s="243" t="s">
        <v>102</v>
      </c>
      <c r="C14" s="50">
        <v>1</v>
      </c>
      <c r="D14" s="163" t="s">
        <v>437</v>
      </c>
      <c r="E14" s="230">
        <v>32250</v>
      </c>
      <c r="F14" s="29"/>
      <c r="G14" s="157"/>
      <c r="H14" s="284"/>
      <c r="I14" s="674"/>
      <c r="J14" s="793"/>
      <c r="K14" s="612" t="s">
        <v>1370</v>
      </c>
      <c r="L14" s="73"/>
      <c r="M14" s="73"/>
      <c r="N14" s="73"/>
      <c r="O14" s="197"/>
      <c r="P14" s="197"/>
      <c r="Q14" s="197"/>
      <c r="R14" s="197"/>
      <c r="S14" s="73"/>
      <c r="T14" s="73"/>
      <c r="U14" s="197"/>
      <c r="V14" s="73"/>
      <c r="W14" s="73"/>
      <c r="X14" s="73"/>
      <c r="Y14" s="73"/>
      <c r="Z14" s="404" t="s">
        <v>1370</v>
      </c>
      <c r="AA14" s="235"/>
      <c r="AB14" s="3"/>
    </row>
    <row r="15" spans="1:31" s="262" customFormat="1" ht="93.75" customHeight="1" x14ac:dyDescent="0.25">
      <c r="A15" s="31" t="s">
        <v>289</v>
      </c>
      <c r="B15" s="243" t="s">
        <v>89</v>
      </c>
      <c r="C15" s="50">
        <v>1</v>
      </c>
      <c r="D15" s="163" t="s">
        <v>437</v>
      </c>
      <c r="E15" s="230" t="e">
        <f>#REF!</f>
        <v>#REF!</v>
      </c>
      <c r="F15" s="29"/>
      <c r="G15" s="157" t="s">
        <v>320</v>
      </c>
      <c r="H15" s="803">
        <v>43622</v>
      </c>
      <c r="I15" s="804">
        <v>43644</v>
      </c>
      <c r="J15" s="793" t="s">
        <v>321</v>
      </c>
      <c r="K15" s="784" t="s">
        <v>1343</v>
      </c>
      <c r="L15" s="605" t="s">
        <v>1092</v>
      </c>
      <c r="M15" s="345" t="s">
        <v>334</v>
      </c>
      <c r="N15" s="345" t="s">
        <v>494</v>
      </c>
      <c r="O15" s="386"/>
      <c r="P15" s="386"/>
      <c r="Q15" s="386">
        <v>84875</v>
      </c>
      <c r="R15" s="386"/>
      <c r="S15" s="345" t="s">
        <v>1236</v>
      </c>
      <c r="T15" s="387">
        <v>43959</v>
      </c>
      <c r="U15" s="386">
        <v>84875</v>
      </c>
      <c r="V15" s="387">
        <v>43927</v>
      </c>
      <c r="W15" s="345"/>
      <c r="X15" s="345"/>
      <c r="Y15" s="387">
        <v>43969</v>
      </c>
      <c r="Z15" s="388" t="s">
        <v>1342</v>
      </c>
      <c r="AA15" s="403" t="s">
        <v>347</v>
      </c>
      <c r="AB15" s="3"/>
    </row>
    <row r="16" spans="1:31" s="262" customFormat="1" x14ac:dyDescent="0.25">
      <c r="A16" s="31"/>
      <c r="B16" s="243"/>
      <c r="C16" s="50"/>
      <c r="D16" s="163" t="s">
        <v>437</v>
      </c>
      <c r="E16" s="230"/>
      <c r="F16" s="29"/>
      <c r="G16" s="157"/>
      <c r="H16" s="803"/>
      <c r="I16" s="804"/>
      <c r="J16" s="793"/>
      <c r="K16" s="784"/>
      <c r="L16" s="734"/>
      <c r="M16" s="345"/>
      <c r="N16" s="345"/>
      <c r="O16" s="386"/>
      <c r="P16" s="386"/>
      <c r="Q16" s="386"/>
      <c r="R16" s="386"/>
      <c r="S16" s="345" t="s">
        <v>552</v>
      </c>
      <c r="T16" s="387">
        <v>43991</v>
      </c>
      <c r="U16" s="386">
        <v>602.61</v>
      </c>
      <c r="V16" s="387"/>
      <c r="W16" s="345"/>
      <c r="X16" s="345"/>
      <c r="Y16" s="387"/>
      <c r="Z16" s="388"/>
      <c r="AA16" s="403"/>
      <c r="AB16" s="3"/>
    </row>
    <row r="17" spans="1:28" s="262" customFormat="1" ht="177.75" customHeight="1" x14ac:dyDescent="0.25">
      <c r="A17" s="31" t="s">
        <v>289</v>
      </c>
      <c r="B17" s="243" t="s">
        <v>90</v>
      </c>
      <c r="C17" s="50">
        <v>2</v>
      </c>
      <c r="D17" s="163" t="s">
        <v>437</v>
      </c>
      <c r="E17" s="268" t="e">
        <f>#REF!*C17</f>
        <v>#REF!</v>
      </c>
      <c r="F17" s="29"/>
      <c r="G17" s="157" t="s">
        <v>320</v>
      </c>
      <c r="H17" s="803">
        <v>43622</v>
      </c>
      <c r="I17" s="693">
        <v>43644</v>
      </c>
      <c r="J17" s="15" t="s">
        <v>322</v>
      </c>
      <c r="K17" s="784" t="s">
        <v>1093</v>
      </c>
      <c r="L17" s="3"/>
      <c r="M17" s="7"/>
      <c r="N17" s="7"/>
      <c r="O17" s="144"/>
      <c r="P17" s="144"/>
      <c r="Q17" s="144"/>
      <c r="R17" s="144"/>
      <c r="S17" s="7"/>
      <c r="T17" s="7"/>
      <c r="U17" s="144"/>
      <c r="V17" s="7"/>
      <c r="W17" s="7"/>
      <c r="X17" s="7"/>
      <c r="Y17" s="7"/>
      <c r="Z17" s="241" t="s">
        <v>713</v>
      </c>
      <c r="AA17" s="7"/>
      <c r="AB17" s="3"/>
    </row>
    <row r="18" spans="1:28" s="262" customFormat="1" ht="156.75" customHeight="1" x14ac:dyDescent="0.25">
      <c r="A18" s="450" t="s">
        <v>290</v>
      </c>
      <c r="B18" s="243" t="s">
        <v>91</v>
      </c>
      <c r="C18" s="50">
        <v>1</v>
      </c>
      <c r="D18" s="163" t="s">
        <v>437</v>
      </c>
      <c r="E18" s="269" t="e">
        <f>#REF!*C18</f>
        <v>#REF!</v>
      </c>
      <c r="F18" s="29"/>
      <c r="G18" s="157" t="s">
        <v>320</v>
      </c>
      <c r="H18" s="803">
        <v>43622</v>
      </c>
      <c r="I18" s="270">
        <v>43644</v>
      </c>
      <c r="J18" s="63" t="s">
        <v>323</v>
      </c>
      <c r="K18" s="158" t="s">
        <v>1854</v>
      </c>
      <c r="L18" s="292" t="s">
        <v>1094</v>
      </c>
      <c r="M18" s="292"/>
      <c r="N18" s="292" t="s">
        <v>1188</v>
      </c>
      <c r="O18" s="199"/>
      <c r="P18" s="199"/>
      <c r="Q18" s="199">
        <v>72800</v>
      </c>
      <c r="R18" s="199"/>
      <c r="S18" s="292" t="s">
        <v>1788</v>
      </c>
      <c r="T18" s="292"/>
      <c r="U18" s="199"/>
      <c r="V18" s="692">
        <v>43985</v>
      </c>
      <c r="W18" s="292"/>
      <c r="X18" s="292"/>
      <c r="Y18" s="692">
        <v>43990</v>
      </c>
      <c r="Z18" s="293" t="s">
        <v>1802</v>
      </c>
      <c r="AA18" s="292" t="s">
        <v>424</v>
      </c>
      <c r="AB18" s="3"/>
    </row>
    <row r="19" spans="1:28" s="262" customFormat="1" ht="27.75" customHeight="1" x14ac:dyDescent="0.25">
      <c r="A19" s="450"/>
      <c r="B19" s="243"/>
      <c r="C19" s="50"/>
      <c r="D19" s="163" t="s">
        <v>437</v>
      </c>
      <c r="E19" s="269"/>
      <c r="F19" s="29"/>
      <c r="G19" s="157"/>
      <c r="H19" s="803"/>
      <c r="I19" s="270"/>
      <c r="J19" s="63"/>
      <c r="K19" s="158"/>
      <c r="L19" s="292"/>
      <c r="M19" s="292"/>
      <c r="N19" s="292"/>
      <c r="O19" s="199"/>
      <c r="P19" s="199"/>
      <c r="Q19" s="199"/>
      <c r="R19" s="199"/>
      <c r="S19" s="292" t="s">
        <v>1789</v>
      </c>
      <c r="T19" s="692">
        <v>44042</v>
      </c>
      <c r="U19" s="199">
        <v>72800</v>
      </c>
      <c r="V19" s="692"/>
      <c r="W19" s="292"/>
      <c r="X19" s="292"/>
      <c r="Y19" s="692"/>
      <c r="Z19" s="293"/>
      <c r="AA19" s="292"/>
      <c r="AB19" s="3"/>
    </row>
    <row r="20" spans="1:28" s="262" customFormat="1" ht="27.75" customHeight="1" x14ac:dyDescent="0.25">
      <c r="A20" s="450"/>
      <c r="B20" s="243"/>
      <c r="C20" s="50"/>
      <c r="D20" s="163" t="s">
        <v>437</v>
      </c>
      <c r="E20" s="269"/>
      <c r="F20" s="29"/>
      <c r="G20" s="157"/>
      <c r="H20" s="803"/>
      <c r="I20" s="270"/>
      <c r="J20" s="63"/>
      <c r="K20" s="158"/>
      <c r="L20" s="292"/>
      <c r="M20" s="292"/>
      <c r="N20" s="292"/>
      <c r="O20" s="199"/>
      <c r="P20" s="199"/>
      <c r="Q20" s="199"/>
      <c r="R20" s="199"/>
      <c r="S20" s="292" t="s">
        <v>552</v>
      </c>
      <c r="T20" s="692">
        <v>44057</v>
      </c>
      <c r="U20" s="199">
        <v>516.88</v>
      </c>
      <c r="V20" s="692"/>
      <c r="W20" s="292"/>
      <c r="X20" s="292"/>
      <c r="Y20" s="692"/>
      <c r="Z20" s="293"/>
      <c r="AA20" s="292"/>
      <c r="AB20" s="3"/>
    </row>
    <row r="21" spans="1:28" s="262" customFormat="1" ht="409.5" x14ac:dyDescent="0.25">
      <c r="A21" s="31" t="s">
        <v>291</v>
      </c>
      <c r="B21" s="243" t="s">
        <v>92</v>
      </c>
      <c r="C21" s="50">
        <v>2</v>
      </c>
      <c r="D21" s="163" t="s">
        <v>437</v>
      </c>
      <c r="E21" s="230">
        <v>61964</v>
      </c>
      <c r="F21" s="29"/>
      <c r="G21" s="157" t="s">
        <v>324</v>
      </c>
      <c r="H21" s="803">
        <v>43622</v>
      </c>
      <c r="I21" s="270">
        <v>43644</v>
      </c>
      <c r="J21" s="484" t="s">
        <v>1095</v>
      </c>
      <c r="K21" s="158" t="s">
        <v>1096</v>
      </c>
      <c r="L21" s="7"/>
      <c r="M21" s="7"/>
      <c r="N21" s="7"/>
      <c r="O21" s="144"/>
      <c r="P21" s="144"/>
      <c r="Q21" s="144"/>
      <c r="R21" s="144"/>
      <c r="S21" s="7"/>
      <c r="T21" s="7"/>
      <c r="U21" s="144"/>
      <c r="V21" s="7"/>
      <c r="W21" s="7"/>
      <c r="X21" s="7"/>
      <c r="Y21" s="7"/>
      <c r="Z21" s="241" t="s">
        <v>713</v>
      </c>
      <c r="AA21" s="7"/>
      <c r="AB21" s="3"/>
    </row>
    <row r="22" spans="1:28" s="262" customFormat="1" ht="297" customHeight="1" x14ac:dyDescent="0.25">
      <c r="A22" s="31" t="s">
        <v>519</v>
      </c>
      <c r="B22" s="243" t="s">
        <v>93</v>
      </c>
      <c r="C22" s="50">
        <v>1</v>
      </c>
      <c r="D22" s="163" t="s">
        <v>437</v>
      </c>
      <c r="E22" s="230">
        <v>84835</v>
      </c>
      <c r="F22" s="29"/>
      <c r="G22" s="157" t="s">
        <v>1097</v>
      </c>
      <c r="H22" s="803" t="s">
        <v>905</v>
      </c>
      <c r="I22" s="270" t="s">
        <v>906</v>
      </c>
      <c r="J22" s="156" t="s">
        <v>1098</v>
      </c>
      <c r="K22" s="158" t="s">
        <v>1885</v>
      </c>
      <c r="L22" s="7" t="s">
        <v>1886</v>
      </c>
      <c r="M22" s="7" t="s">
        <v>333</v>
      </c>
      <c r="N22" s="7" t="s">
        <v>1918</v>
      </c>
      <c r="O22" s="144"/>
      <c r="P22" s="144"/>
      <c r="Q22" s="144">
        <v>125900</v>
      </c>
      <c r="R22" s="144"/>
      <c r="S22" s="7"/>
      <c r="T22" s="7"/>
      <c r="U22" s="144"/>
      <c r="V22" s="7"/>
      <c r="W22" s="7"/>
      <c r="X22" s="7"/>
      <c r="Y22" s="7"/>
      <c r="Z22" s="241" t="s">
        <v>1887</v>
      </c>
      <c r="AA22" s="7" t="s">
        <v>380</v>
      </c>
      <c r="AB22" s="3"/>
    </row>
    <row r="23" spans="1:28" s="262" customFormat="1" ht="267.75" x14ac:dyDescent="0.25">
      <c r="A23" s="31" t="s">
        <v>520</v>
      </c>
      <c r="B23" s="243" t="s">
        <v>94</v>
      </c>
      <c r="C23" s="50">
        <v>1</v>
      </c>
      <c r="D23" s="163" t="s">
        <v>437</v>
      </c>
      <c r="E23" s="230" t="e">
        <f>#REF!</f>
        <v>#REF!</v>
      </c>
      <c r="F23" s="29"/>
      <c r="G23" s="157" t="s">
        <v>325</v>
      </c>
      <c r="H23" s="803">
        <v>43622</v>
      </c>
      <c r="I23" s="270">
        <v>43644</v>
      </c>
      <c r="J23" s="793" t="s">
        <v>1099</v>
      </c>
      <c r="K23" s="158" t="s">
        <v>1100</v>
      </c>
      <c r="L23" s="263" t="s">
        <v>493</v>
      </c>
      <c r="M23" s="264"/>
      <c r="N23" s="264" t="s">
        <v>521</v>
      </c>
      <c r="O23" s="265"/>
      <c r="P23" s="265"/>
      <c r="Q23" s="265">
        <v>1300</v>
      </c>
      <c r="R23" s="265"/>
      <c r="S23" s="264" t="s">
        <v>875</v>
      </c>
      <c r="T23" s="264"/>
      <c r="U23" s="265"/>
      <c r="V23" s="642">
        <v>43881</v>
      </c>
      <c r="W23" s="264"/>
      <c r="X23" s="264"/>
      <c r="Y23" s="642">
        <v>43979</v>
      </c>
      <c r="Z23" s="264" t="s">
        <v>1491</v>
      </c>
      <c r="AA23" s="266" t="s">
        <v>401</v>
      </c>
      <c r="AB23" s="271"/>
    </row>
    <row r="24" spans="1:28" s="262" customFormat="1" ht="31.5" x14ac:dyDescent="0.25">
      <c r="A24" s="31" t="s">
        <v>522</v>
      </c>
      <c r="B24" s="243" t="s">
        <v>94</v>
      </c>
      <c r="C24" s="50">
        <v>20</v>
      </c>
      <c r="D24" s="163" t="s">
        <v>437</v>
      </c>
      <c r="E24" s="230" t="e">
        <f>#REF!</f>
        <v>#REF!</v>
      </c>
      <c r="F24" s="29"/>
      <c r="G24" s="273"/>
      <c r="H24" s="274"/>
      <c r="I24" s="7"/>
      <c r="J24" s="7"/>
      <c r="K24" s="241" t="s">
        <v>754</v>
      </c>
      <c r="L24" s="7"/>
      <c r="M24" s="7"/>
      <c r="N24" s="7"/>
      <c r="O24" s="144"/>
      <c r="P24" s="144"/>
      <c r="Q24" s="144"/>
      <c r="R24" s="144"/>
      <c r="S24" s="7"/>
      <c r="T24" s="7"/>
      <c r="U24" s="144"/>
      <c r="V24" s="7"/>
      <c r="W24" s="7"/>
      <c r="X24" s="7"/>
      <c r="Y24" s="7"/>
      <c r="Z24" s="241" t="s">
        <v>756</v>
      </c>
      <c r="AA24" s="7"/>
      <c r="AB24" s="3"/>
    </row>
    <row r="25" spans="1:28" s="262" customFormat="1" ht="409.5" x14ac:dyDescent="0.25">
      <c r="A25" s="31" t="s">
        <v>523</v>
      </c>
      <c r="B25" s="243" t="s">
        <v>95</v>
      </c>
      <c r="C25" s="50">
        <v>1</v>
      </c>
      <c r="D25" s="163" t="s">
        <v>437</v>
      </c>
      <c r="E25" s="230" t="e">
        <f>#REF!</f>
        <v>#REF!</v>
      </c>
      <c r="F25" s="29"/>
      <c r="G25" s="157" t="s">
        <v>326</v>
      </c>
      <c r="H25" s="803">
        <v>43622</v>
      </c>
      <c r="I25" s="272">
        <v>43644</v>
      </c>
      <c r="J25" s="484" t="s">
        <v>1101</v>
      </c>
      <c r="K25" s="158" t="s">
        <v>1102</v>
      </c>
      <c r="L25" s="3"/>
      <c r="M25" s="7"/>
      <c r="N25" s="7"/>
      <c r="O25" s="144"/>
      <c r="P25" s="144"/>
      <c r="Q25" s="144"/>
      <c r="R25" s="144"/>
      <c r="S25" s="7"/>
      <c r="T25" s="7"/>
      <c r="U25" s="144"/>
      <c r="V25" s="7"/>
      <c r="W25" s="7"/>
      <c r="X25" s="7"/>
      <c r="Y25" s="7"/>
      <c r="Z25" s="241" t="s">
        <v>756</v>
      </c>
      <c r="AA25" s="7"/>
      <c r="AB25" s="3"/>
    </row>
    <row r="26" spans="1:28" s="262" customFormat="1" ht="245.25" customHeight="1" x14ac:dyDescent="0.25">
      <c r="A26" s="450" t="s">
        <v>524</v>
      </c>
      <c r="B26" s="243" t="s">
        <v>96</v>
      </c>
      <c r="C26" s="50">
        <v>1</v>
      </c>
      <c r="D26" s="163" t="s">
        <v>437</v>
      </c>
      <c r="E26" s="230" t="e">
        <f>#REF!</f>
        <v>#REF!</v>
      </c>
      <c r="F26" s="29"/>
      <c r="G26" s="157" t="s">
        <v>327</v>
      </c>
      <c r="H26" s="803">
        <v>43622</v>
      </c>
      <c r="I26" s="272">
        <v>43644</v>
      </c>
      <c r="J26" s="793" t="s">
        <v>1103</v>
      </c>
      <c r="K26" s="158" t="s">
        <v>1755</v>
      </c>
      <c r="L26" s="292" t="s">
        <v>1223</v>
      </c>
      <c r="M26" s="292" t="s">
        <v>333</v>
      </c>
      <c r="N26" s="292" t="s">
        <v>1261</v>
      </c>
      <c r="O26" s="199"/>
      <c r="P26" s="199"/>
      <c r="Q26" s="199">
        <v>11066.85</v>
      </c>
      <c r="R26" s="199"/>
      <c r="S26" s="292" t="s">
        <v>1502</v>
      </c>
      <c r="T26" s="692">
        <v>44020</v>
      </c>
      <c r="U26" s="199">
        <v>11066.85</v>
      </c>
      <c r="V26" s="692">
        <v>43987</v>
      </c>
      <c r="W26" s="292"/>
      <c r="X26" s="292"/>
      <c r="Y26" s="692">
        <v>43997</v>
      </c>
      <c r="Z26" s="293" t="s">
        <v>1754</v>
      </c>
      <c r="AA26" s="292" t="s">
        <v>380</v>
      </c>
      <c r="AB26" s="3"/>
    </row>
    <row r="27" spans="1:28" s="262" customFormat="1" ht="65.25" customHeight="1" x14ac:dyDescent="0.25">
      <c r="A27" s="31" t="s">
        <v>525</v>
      </c>
      <c r="B27" s="243" t="s">
        <v>97</v>
      </c>
      <c r="C27" s="50">
        <v>1</v>
      </c>
      <c r="D27" s="163" t="s">
        <v>437</v>
      </c>
      <c r="E27" s="230" t="s">
        <v>1693</v>
      </c>
      <c r="F27" s="29"/>
      <c r="G27" s="695" t="s">
        <v>1829</v>
      </c>
      <c r="H27" s="695">
        <v>44021</v>
      </c>
      <c r="I27" s="695">
        <v>44029</v>
      </c>
      <c r="J27" s="156" t="s">
        <v>1691</v>
      </c>
      <c r="K27" s="335" t="s">
        <v>1822</v>
      </c>
      <c r="L27" s="160"/>
      <c r="M27" s="7"/>
      <c r="N27" s="7"/>
      <c r="O27" s="144"/>
      <c r="P27" s="144"/>
      <c r="Q27" s="144"/>
      <c r="R27" s="144"/>
      <c r="S27" s="7"/>
      <c r="T27" s="7"/>
      <c r="U27" s="144"/>
      <c r="V27" s="7"/>
      <c r="W27" s="7"/>
      <c r="X27" s="7"/>
      <c r="Y27" s="7"/>
      <c r="Z27" s="241" t="s">
        <v>754</v>
      </c>
      <c r="AA27" s="7"/>
      <c r="AB27" s="3"/>
    </row>
    <row r="28" spans="1:28" s="262" customFormat="1" ht="409.5" x14ac:dyDescent="0.25">
      <c r="A28" s="31" t="s">
        <v>526</v>
      </c>
      <c r="B28" s="243" t="s">
        <v>98</v>
      </c>
      <c r="C28" s="50">
        <v>2</v>
      </c>
      <c r="D28" s="163" t="s">
        <v>437</v>
      </c>
      <c r="E28" s="230">
        <v>48844</v>
      </c>
      <c r="F28" s="29"/>
      <c r="G28" s="157" t="s">
        <v>328</v>
      </c>
      <c r="H28" s="803">
        <v>43658</v>
      </c>
      <c r="I28" s="270">
        <v>43743</v>
      </c>
      <c r="J28" s="59" t="s">
        <v>329</v>
      </c>
      <c r="K28" s="158" t="s">
        <v>1878</v>
      </c>
      <c r="L28" s="605" t="s">
        <v>1104</v>
      </c>
      <c r="M28" s="345" t="s">
        <v>333</v>
      </c>
      <c r="N28" s="345" t="s">
        <v>502</v>
      </c>
      <c r="O28" s="386"/>
      <c r="P28" s="386">
        <v>9600</v>
      </c>
      <c r="Q28" s="386"/>
      <c r="R28" s="386"/>
      <c r="S28" s="345" t="s">
        <v>1505</v>
      </c>
      <c r="T28" s="387">
        <v>44022</v>
      </c>
      <c r="U28" s="386">
        <v>34959.129999999997</v>
      </c>
      <c r="V28" s="387">
        <v>44026</v>
      </c>
      <c r="W28" s="345"/>
      <c r="X28" s="345"/>
      <c r="Y28" s="387">
        <v>44039</v>
      </c>
      <c r="Z28" s="388" t="s">
        <v>1877</v>
      </c>
      <c r="AA28" s="403" t="s">
        <v>346</v>
      </c>
      <c r="AB28" s="3"/>
    </row>
    <row r="29" spans="1:28" s="262" customFormat="1" x14ac:dyDescent="0.25">
      <c r="A29" s="31"/>
      <c r="B29" s="243"/>
      <c r="C29" s="50"/>
      <c r="D29" s="163" t="s">
        <v>437</v>
      </c>
      <c r="E29" s="230"/>
      <c r="F29" s="29"/>
      <c r="G29" s="157"/>
      <c r="H29" s="803"/>
      <c r="I29" s="270"/>
      <c r="J29" s="59"/>
      <c r="K29" s="158"/>
      <c r="L29" s="605"/>
      <c r="M29" s="345"/>
      <c r="N29" s="345"/>
      <c r="O29" s="386"/>
      <c r="P29" s="386"/>
      <c r="Q29" s="386"/>
      <c r="R29" s="386"/>
      <c r="S29" s="345" t="s">
        <v>636</v>
      </c>
      <c r="T29" s="387">
        <v>44029</v>
      </c>
      <c r="U29" s="386">
        <v>-133.9</v>
      </c>
      <c r="V29" s="345"/>
      <c r="W29" s="345"/>
      <c r="X29" s="345"/>
      <c r="Y29" s="345"/>
      <c r="Z29" s="345"/>
      <c r="AA29" s="403"/>
      <c r="AB29" s="3"/>
    </row>
    <row r="30" spans="1:28" s="262" customFormat="1" ht="409.5" x14ac:dyDescent="0.25">
      <c r="A30" s="31" t="s">
        <v>527</v>
      </c>
      <c r="B30" s="243" t="s">
        <v>99</v>
      </c>
      <c r="C30" s="50">
        <v>2</v>
      </c>
      <c r="D30" s="163" t="s">
        <v>437</v>
      </c>
      <c r="E30" s="230">
        <v>39708</v>
      </c>
      <c r="F30" s="29"/>
      <c r="G30" s="157" t="s">
        <v>328</v>
      </c>
      <c r="H30" s="803">
        <v>43658</v>
      </c>
      <c r="I30" s="270">
        <v>43743</v>
      </c>
      <c r="J30" s="59" t="s">
        <v>330</v>
      </c>
      <c r="K30" s="158" t="s">
        <v>1879</v>
      </c>
      <c r="L30" s="605" t="s">
        <v>1105</v>
      </c>
      <c r="M30" s="345" t="s">
        <v>333</v>
      </c>
      <c r="N30" s="345" t="s">
        <v>503</v>
      </c>
      <c r="O30" s="386"/>
      <c r="P30" s="386">
        <v>11000</v>
      </c>
      <c r="Q30" s="386"/>
      <c r="R30" s="386"/>
      <c r="S30" s="345" t="s">
        <v>1504</v>
      </c>
      <c r="T30" s="387">
        <v>44022</v>
      </c>
      <c r="U30" s="386">
        <v>40039.839999999997</v>
      </c>
      <c r="V30" s="387">
        <v>44026</v>
      </c>
      <c r="W30" s="345"/>
      <c r="X30" s="345"/>
      <c r="Y30" s="387">
        <v>44039</v>
      </c>
      <c r="Z30" s="388" t="s">
        <v>1877</v>
      </c>
      <c r="AA30" s="403" t="s">
        <v>346</v>
      </c>
      <c r="AB30" s="3"/>
    </row>
    <row r="31" spans="1:28" s="262" customFormat="1" x14ac:dyDescent="0.25">
      <c r="A31" s="31"/>
      <c r="B31" s="243"/>
      <c r="C31" s="50"/>
      <c r="D31" s="163" t="s">
        <v>437</v>
      </c>
      <c r="E31" s="230"/>
      <c r="F31" s="29"/>
      <c r="G31" s="157"/>
      <c r="H31" s="803"/>
      <c r="I31" s="270"/>
      <c r="J31" s="59"/>
      <c r="K31" s="158"/>
      <c r="L31" s="605"/>
      <c r="M31" s="345"/>
      <c r="N31" s="345"/>
      <c r="O31" s="386"/>
      <c r="P31" s="386"/>
      <c r="Q31" s="386"/>
      <c r="R31" s="386"/>
      <c r="S31" s="345" t="s">
        <v>636</v>
      </c>
      <c r="T31" s="387">
        <v>44029</v>
      </c>
      <c r="U31" s="386">
        <v>-143.22</v>
      </c>
      <c r="V31" s="345"/>
      <c r="W31" s="345"/>
      <c r="X31" s="345"/>
      <c r="Y31" s="345"/>
      <c r="Z31" s="345"/>
      <c r="AA31" s="403"/>
      <c r="AB31" s="3"/>
    </row>
    <row r="32" spans="1:28" s="262" customFormat="1" ht="409.5" x14ac:dyDescent="0.25">
      <c r="A32" s="31" t="s">
        <v>528</v>
      </c>
      <c r="B32" s="243" t="s">
        <v>100</v>
      </c>
      <c r="C32" s="50">
        <v>1</v>
      </c>
      <c r="D32" s="163" t="s">
        <v>437</v>
      </c>
      <c r="E32" s="230" t="e">
        <f>#REF!</f>
        <v>#REF!</v>
      </c>
      <c r="F32" s="29"/>
      <c r="G32" s="157" t="s">
        <v>328</v>
      </c>
      <c r="H32" s="803">
        <v>43658</v>
      </c>
      <c r="I32" s="270">
        <v>43743</v>
      </c>
      <c r="J32" s="59" t="s">
        <v>331</v>
      </c>
      <c r="K32" s="158" t="s">
        <v>1880</v>
      </c>
      <c r="L32" s="605" t="s">
        <v>1106</v>
      </c>
      <c r="M32" s="345" t="s">
        <v>333</v>
      </c>
      <c r="N32" s="345" t="s">
        <v>504</v>
      </c>
      <c r="O32" s="386"/>
      <c r="P32" s="386">
        <v>3150</v>
      </c>
      <c r="Q32" s="386"/>
      <c r="R32" s="386"/>
      <c r="S32" s="345" t="s">
        <v>1503</v>
      </c>
      <c r="T32" s="387">
        <v>44022</v>
      </c>
      <c r="U32" s="386">
        <v>11481.59</v>
      </c>
      <c r="V32" s="387">
        <v>44026</v>
      </c>
      <c r="W32" s="345"/>
      <c r="X32" s="345"/>
      <c r="Y32" s="387">
        <v>44035</v>
      </c>
      <c r="Z32" s="388" t="s">
        <v>1877</v>
      </c>
      <c r="AA32" s="403" t="s">
        <v>346</v>
      </c>
      <c r="AB32" s="3"/>
    </row>
    <row r="33" spans="1:28" s="262" customFormat="1" x14ac:dyDescent="0.25">
      <c r="A33" s="31"/>
      <c r="B33" s="243"/>
      <c r="C33" s="50"/>
      <c r="D33" s="163" t="s">
        <v>437</v>
      </c>
      <c r="E33" s="230"/>
      <c r="F33" s="29"/>
      <c r="G33" s="157"/>
      <c r="H33" s="803"/>
      <c r="I33" s="270"/>
      <c r="J33" s="59"/>
      <c r="K33" s="158"/>
      <c r="L33" s="605"/>
      <c r="M33" s="345"/>
      <c r="N33" s="345"/>
      <c r="O33" s="386"/>
      <c r="P33" s="386"/>
      <c r="Q33" s="386"/>
      <c r="R33" s="386"/>
      <c r="S33" s="345" t="s">
        <v>636</v>
      </c>
      <c r="T33" s="387">
        <v>44022</v>
      </c>
      <c r="U33" s="386">
        <v>-20.96</v>
      </c>
      <c r="V33" s="345"/>
      <c r="W33" s="345"/>
      <c r="X33" s="345"/>
      <c r="Y33" s="345"/>
      <c r="Z33" s="345"/>
      <c r="AA33" s="403"/>
      <c r="AB33" s="3"/>
    </row>
    <row r="34" spans="1:28" s="262" customFormat="1" ht="31.5" x14ac:dyDescent="0.25">
      <c r="A34" s="31" t="s">
        <v>1372</v>
      </c>
      <c r="B34" s="243" t="s">
        <v>1373</v>
      </c>
      <c r="C34" s="50">
        <v>2</v>
      </c>
      <c r="D34" s="163" t="s">
        <v>437</v>
      </c>
      <c r="E34" s="230">
        <v>20000</v>
      </c>
      <c r="F34" s="29"/>
      <c r="G34" s="157"/>
      <c r="H34" s="803"/>
      <c r="I34" s="270"/>
      <c r="J34" s="59"/>
      <c r="K34" s="612" t="s">
        <v>1376</v>
      </c>
      <c r="L34" s="263"/>
      <c r="M34" s="264"/>
      <c r="N34" s="264"/>
      <c r="O34" s="265"/>
      <c r="P34" s="265"/>
      <c r="Q34" s="265"/>
      <c r="R34" s="265"/>
      <c r="S34" s="264"/>
      <c r="T34" s="264"/>
      <c r="U34" s="265"/>
      <c r="V34" s="264"/>
      <c r="W34" s="264"/>
      <c r="X34" s="264"/>
      <c r="Y34" s="264"/>
      <c r="Z34" s="404" t="s">
        <v>1370</v>
      </c>
      <c r="AA34" s="266"/>
      <c r="AB34" s="3"/>
    </row>
    <row r="35" spans="1:28" s="262" customFormat="1" ht="31.5" x14ac:dyDescent="0.25">
      <c r="A35" s="31" t="s">
        <v>1374</v>
      </c>
      <c r="B35" s="243" t="s">
        <v>1375</v>
      </c>
      <c r="C35" s="50">
        <v>1</v>
      </c>
      <c r="D35" s="163" t="s">
        <v>437</v>
      </c>
      <c r="E35" s="230">
        <v>7500</v>
      </c>
      <c r="F35" s="29"/>
      <c r="G35" s="157"/>
      <c r="H35" s="803"/>
      <c r="I35" s="270"/>
      <c r="J35" s="59"/>
      <c r="K35" s="612" t="s">
        <v>1376</v>
      </c>
      <c r="L35" s="263"/>
      <c r="M35" s="264"/>
      <c r="N35" s="264"/>
      <c r="O35" s="265"/>
      <c r="P35" s="265"/>
      <c r="Q35" s="265"/>
      <c r="R35" s="265"/>
      <c r="S35" s="264"/>
      <c r="T35" s="264"/>
      <c r="U35" s="265"/>
      <c r="V35" s="264"/>
      <c r="W35" s="264"/>
      <c r="X35" s="264"/>
      <c r="Y35" s="264"/>
      <c r="Z35" s="404" t="s">
        <v>1370</v>
      </c>
      <c r="AA35" s="266"/>
      <c r="AB35" s="3"/>
    </row>
    <row r="36" spans="1:28" s="262" customFormat="1" ht="32.25" customHeight="1" x14ac:dyDescent="0.25">
      <c r="A36" s="31" t="s">
        <v>1377</v>
      </c>
      <c r="B36" s="243" t="s">
        <v>100</v>
      </c>
      <c r="C36" s="50">
        <v>1</v>
      </c>
      <c r="D36" s="163" t="s">
        <v>437</v>
      </c>
      <c r="E36" s="230">
        <v>6000</v>
      </c>
      <c r="F36" s="29"/>
      <c r="G36" s="157"/>
      <c r="H36" s="803"/>
      <c r="I36" s="270"/>
      <c r="J36" s="59"/>
      <c r="K36" s="612" t="s">
        <v>1376</v>
      </c>
      <c r="L36" s="263"/>
      <c r="M36" s="264"/>
      <c r="N36" s="264"/>
      <c r="O36" s="265"/>
      <c r="P36" s="265"/>
      <c r="Q36" s="265"/>
      <c r="R36" s="265"/>
      <c r="S36" s="264"/>
      <c r="T36" s="264"/>
      <c r="U36" s="265"/>
      <c r="V36" s="264"/>
      <c r="W36" s="264"/>
      <c r="X36" s="264"/>
      <c r="Y36" s="264"/>
      <c r="Z36" s="404" t="s">
        <v>1370</v>
      </c>
      <c r="AA36" s="266"/>
      <c r="AB36" s="3"/>
    </row>
    <row r="37" spans="1:28" s="262" customFormat="1" ht="102" customHeight="1" x14ac:dyDescent="0.25">
      <c r="A37" s="31" t="s">
        <v>529</v>
      </c>
      <c r="B37" s="243" t="s">
        <v>101</v>
      </c>
      <c r="C37" s="50">
        <v>4</v>
      </c>
      <c r="D37" s="163" t="s">
        <v>437</v>
      </c>
      <c r="E37" s="230">
        <v>12300</v>
      </c>
      <c r="F37" s="29"/>
      <c r="G37" s="157" t="s">
        <v>328</v>
      </c>
      <c r="H37" s="803">
        <v>43658</v>
      </c>
      <c r="I37" s="270">
        <v>43743</v>
      </c>
      <c r="J37" s="483" t="s">
        <v>332</v>
      </c>
      <c r="K37" s="158" t="s">
        <v>1107</v>
      </c>
      <c r="L37" s="7"/>
      <c r="M37" s="264" t="s">
        <v>333</v>
      </c>
      <c r="N37" s="7"/>
      <c r="O37" s="144"/>
      <c r="P37" s="144"/>
      <c r="Q37" s="144"/>
      <c r="R37" s="144"/>
      <c r="S37" s="7"/>
      <c r="T37" s="7"/>
      <c r="U37" s="144"/>
      <c r="V37" s="7"/>
      <c r="W37" s="7"/>
      <c r="X37" s="7"/>
      <c r="Y37" s="7"/>
      <c r="Z37" s="7"/>
      <c r="AA37" s="7"/>
      <c r="AB37" s="3"/>
    </row>
    <row r="38" spans="1:28" s="262" customFormat="1" ht="50.25" customHeight="1" x14ac:dyDescent="0.25">
      <c r="A38" s="31" t="s">
        <v>1378</v>
      </c>
      <c r="B38" s="243" t="s">
        <v>101</v>
      </c>
      <c r="C38" s="50">
        <v>1</v>
      </c>
      <c r="D38" s="163" t="s">
        <v>437</v>
      </c>
      <c r="E38" s="230">
        <v>10000</v>
      </c>
      <c r="F38" s="29"/>
      <c r="G38" s="157"/>
      <c r="H38" s="803"/>
      <c r="I38" s="270"/>
      <c r="J38" s="59"/>
      <c r="K38" s="612" t="s">
        <v>1376</v>
      </c>
      <c r="L38" s="7"/>
      <c r="M38" s="264"/>
      <c r="N38" s="7"/>
      <c r="O38" s="144"/>
      <c r="P38" s="144"/>
      <c r="Q38" s="144"/>
      <c r="R38" s="144"/>
      <c r="S38" s="7"/>
      <c r="T38" s="7"/>
      <c r="U38" s="144"/>
      <c r="V38" s="7"/>
      <c r="W38" s="7"/>
      <c r="X38" s="7"/>
      <c r="Y38" s="7"/>
      <c r="Z38" s="404" t="s">
        <v>1376</v>
      </c>
      <c r="AA38" s="7"/>
      <c r="AB38" s="3"/>
    </row>
    <row r="39" spans="1:28" s="125" customFormat="1" ht="63" x14ac:dyDescent="0.25">
      <c r="A39" s="142" t="s">
        <v>108</v>
      </c>
      <c r="B39" s="275" t="s">
        <v>251</v>
      </c>
      <c r="C39" s="131">
        <v>1</v>
      </c>
      <c r="D39" s="319" t="s">
        <v>437</v>
      </c>
      <c r="E39" s="276">
        <v>298000</v>
      </c>
      <c r="F39" s="115" t="s">
        <v>294</v>
      </c>
      <c r="G39" s="259"/>
      <c r="H39" s="260"/>
      <c r="I39" s="123"/>
      <c r="J39" s="123"/>
      <c r="K39" s="123"/>
      <c r="L39" s="123"/>
      <c r="M39" s="123"/>
      <c r="N39" s="123"/>
      <c r="O39" s="127"/>
      <c r="P39" s="127"/>
      <c r="Q39" s="127"/>
      <c r="R39" s="127"/>
      <c r="S39" s="123"/>
      <c r="T39" s="123"/>
      <c r="U39" s="127"/>
      <c r="V39" s="123"/>
      <c r="W39" s="123"/>
      <c r="X39" s="123"/>
      <c r="Y39" s="123"/>
      <c r="Z39" s="123"/>
      <c r="AA39" s="123"/>
    </row>
    <row r="40" spans="1:28" s="125" customFormat="1" ht="31.5" x14ac:dyDescent="0.25">
      <c r="A40" s="142" t="s">
        <v>109</v>
      </c>
      <c r="B40" s="133" t="s">
        <v>81</v>
      </c>
      <c r="C40" s="126">
        <v>7</v>
      </c>
      <c r="D40" s="319" t="s">
        <v>437</v>
      </c>
      <c r="E40" s="147" t="e">
        <f>#REF!*C40</f>
        <v>#REF!</v>
      </c>
      <c r="F40" s="260"/>
      <c r="G40" s="259"/>
      <c r="H40" s="260"/>
      <c r="I40" s="123"/>
      <c r="J40" s="123"/>
      <c r="K40" s="123"/>
      <c r="L40" s="123"/>
      <c r="M40" s="123"/>
      <c r="N40" s="123"/>
      <c r="O40" s="127"/>
      <c r="P40" s="127"/>
      <c r="Q40" s="127"/>
      <c r="R40" s="127"/>
      <c r="S40" s="123"/>
      <c r="T40" s="123"/>
      <c r="U40" s="127"/>
      <c r="V40" s="123"/>
      <c r="W40" s="123"/>
      <c r="X40" s="123"/>
      <c r="Y40" s="123"/>
      <c r="Z40" s="123"/>
      <c r="AA40" s="123"/>
    </row>
    <row r="41" spans="1:28" s="125" customFormat="1" ht="47.25" x14ac:dyDescent="0.25">
      <c r="A41" s="142" t="s">
        <v>110</v>
      </c>
      <c r="B41" s="277" t="s">
        <v>163</v>
      </c>
      <c r="C41" s="278">
        <v>2</v>
      </c>
      <c r="D41" s="319" t="s">
        <v>437</v>
      </c>
      <c r="E41" s="132" t="e">
        <f>#REF!*C41</f>
        <v>#REF!</v>
      </c>
      <c r="F41" s="260"/>
      <c r="G41" s="259"/>
      <c r="H41" s="260"/>
      <c r="I41" s="123"/>
      <c r="J41" s="123"/>
      <c r="K41" s="123"/>
      <c r="L41" s="123"/>
      <c r="M41" s="123"/>
      <c r="N41" s="123"/>
      <c r="O41" s="127"/>
      <c r="P41" s="127"/>
      <c r="Q41" s="127"/>
      <c r="R41" s="127"/>
      <c r="S41" s="123"/>
      <c r="T41" s="123"/>
      <c r="U41" s="127"/>
      <c r="V41" s="123"/>
      <c r="W41" s="123"/>
      <c r="X41" s="123"/>
      <c r="Y41" s="123"/>
      <c r="Z41" s="123"/>
      <c r="AA41" s="123"/>
    </row>
    <row r="42" spans="1:28" s="125" customFormat="1" x14ac:dyDescent="0.25">
      <c r="A42" s="451" t="s">
        <v>111</v>
      </c>
      <c r="B42" s="129" t="s">
        <v>75</v>
      </c>
      <c r="C42" s="131">
        <v>250</v>
      </c>
      <c r="D42" s="319" t="s">
        <v>437</v>
      </c>
      <c r="E42" s="147">
        <v>1324000</v>
      </c>
      <c r="F42" s="115"/>
      <c r="G42" s="259"/>
      <c r="H42" s="260"/>
      <c r="I42" s="123"/>
      <c r="J42" s="123"/>
      <c r="K42" s="123"/>
      <c r="L42" s="123"/>
      <c r="M42" s="123"/>
      <c r="N42" s="123"/>
      <c r="O42" s="127"/>
      <c r="P42" s="127"/>
      <c r="Q42" s="127"/>
      <c r="R42" s="127"/>
      <c r="S42" s="123"/>
      <c r="T42" s="123"/>
      <c r="U42" s="127"/>
      <c r="V42" s="123"/>
      <c r="W42" s="123"/>
      <c r="X42" s="123"/>
      <c r="Y42" s="123"/>
      <c r="Z42" s="123"/>
      <c r="AA42" s="123"/>
    </row>
    <row r="43" spans="1:28" s="125" customFormat="1" ht="60.75" x14ac:dyDescent="0.25">
      <c r="A43" s="765" t="s">
        <v>112</v>
      </c>
      <c r="B43" s="766" t="s">
        <v>85</v>
      </c>
      <c r="C43" s="758"/>
      <c r="D43" s="759" t="s">
        <v>437</v>
      </c>
      <c r="E43" s="760"/>
      <c r="F43" s="761"/>
      <c r="G43" s="762"/>
      <c r="H43" s="761"/>
      <c r="I43" s="763"/>
      <c r="J43" s="763"/>
      <c r="K43" s="764"/>
      <c r="L43" s="763"/>
      <c r="M43" s="140"/>
      <c r="N43" s="6"/>
      <c r="O43" s="127"/>
      <c r="P43" s="127"/>
      <c r="Q43" s="127"/>
      <c r="R43" s="127"/>
      <c r="S43" s="123"/>
      <c r="T43" s="123"/>
      <c r="U43" s="127"/>
      <c r="V43" s="123"/>
      <c r="W43" s="123"/>
      <c r="X43" s="123"/>
      <c r="Y43" s="123"/>
      <c r="Z43" s="6"/>
      <c r="AA43" s="6"/>
    </row>
    <row r="44" spans="1:28" s="125" customFormat="1" ht="31.5" x14ac:dyDescent="0.25">
      <c r="A44" s="142" t="s">
        <v>113</v>
      </c>
      <c r="B44" s="277" t="s">
        <v>103</v>
      </c>
      <c r="C44" s="278" t="e">
        <f>#REF!+#REF!</f>
        <v>#REF!</v>
      </c>
      <c r="D44" s="319" t="s">
        <v>437</v>
      </c>
      <c r="E44" s="280">
        <v>3118838</v>
      </c>
      <c r="F44" s="260"/>
      <c r="G44" s="259"/>
      <c r="H44" s="260"/>
      <c r="I44" s="123"/>
      <c r="J44" s="123"/>
      <c r="K44" s="129"/>
      <c r="L44" s="123"/>
      <c r="M44" s="140"/>
      <c r="N44" s="6"/>
      <c r="O44" s="127"/>
      <c r="P44" s="127"/>
      <c r="Q44" s="127"/>
      <c r="R44" s="127"/>
      <c r="S44" s="123"/>
      <c r="T44" s="123"/>
      <c r="U44" s="127"/>
      <c r="V44" s="123"/>
      <c r="W44" s="123"/>
      <c r="X44" s="123"/>
      <c r="Y44" s="123"/>
      <c r="Z44" s="6"/>
      <c r="AA44" s="6"/>
    </row>
    <row r="45" spans="1:28" s="125" customFormat="1" ht="63" x14ac:dyDescent="0.25">
      <c r="A45" s="142" t="s">
        <v>114</v>
      </c>
      <c r="B45" s="277" t="s">
        <v>104</v>
      </c>
      <c r="C45" s="278">
        <v>5</v>
      </c>
      <c r="D45" s="319" t="s">
        <v>437</v>
      </c>
      <c r="E45" s="132" t="e">
        <f>#REF!*C45</f>
        <v>#REF!</v>
      </c>
      <c r="F45" s="260"/>
      <c r="G45" s="259"/>
      <c r="H45" s="260"/>
      <c r="I45" s="123"/>
      <c r="J45" s="123"/>
      <c r="K45" s="123"/>
      <c r="L45" s="123"/>
      <c r="M45" s="123"/>
      <c r="N45" s="123"/>
      <c r="O45" s="127"/>
      <c r="P45" s="127"/>
      <c r="Q45" s="127"/>
      <c r="R45" s="127"/>
      <c r="S45" s="123"/>
      <c r="T45" s="123"/>
      <c r="U45" s="127"/>
      <c r="V45" s="123"/>
      <c r="W45" s="123"/>
      <c r="X45" s="123"/>
      <c r="Y45" s="123"/>
      <c r="Z45" s="123"/>
      <c r="AA45" s="123"/>
    </row>
    <row r="46" spans="1:28" s="125" customFormat="1" ht="63" x14ac:dyDescent="0.25">
      <c r="A46" s="142" t="s">
        <v>115</v>
      </c>
      <c r="B46" s="277" t="s">
        <v>105</v>
      </c>
      <c r="C46" s="278">
        <v>5</v>
      </c>
      <c r="D46" s="319" t="s">
        <v>437</v>
      </c>
      <c r="E46" s="132" t="e">
        <f>#REF!*C46</f>
        <v>#REF!</v>
      </c>
      <c r="F46" s="260"/>
      <c r="G46" s="259"/>
      <c r="H46" s="260"/>
      <c r="I46" s="123"/>
      <c r="J46" s="123"/>
      <c r="K46" s="123"/>
      <c r="L46" s="123"/>
      <c r="M46" s="123"/>
      <c r="N46" s="123"/>
      <c r="O46" s="127"/>
      <c r="P46" s="127"/>
      <c r="Q46" s="127"/>
      <c r="R46" s="127"/>
      <c r="S46" s="123"/>
      <c r="T46" s="123"/>
      <c r="U46" s="127"/>
      <c r="V46" s="123"/>
      <c r="W46" s="123"/>
      <c r="X46" s="123"/>
      <c r="Y46" s="123"/>
      <c r="Z46" s="123"/>
      <c r="AA46" s="123"/>
    </row>
    <row r="47" spans="1:28" s="125" customFormat="1" ht="31.5" x14ac:dyDescent="0.25">
      <c r="A47" s="142" t="s">
        <v>116</v>
      </c>
      <c r="B47" s="277" t="s">
        <v>123</v>
      </c>
      <c r="C47" s="278">
        <v>2</v>
      </c>
      <c r="D47" s="319" t="s">
        <v>437</v>
      </c>
      <c r="E47" s="132" t="e">
        <f>#REF!*C47</f>
        <v>#REF!</v>
      </c>
      <c r="F47" s="260"/>
      <c r="G47" s="259"/>
      <c r="H47" s="260"/>
      <c r="I47" s="123"/>
      <c r="J47" s="123"/>
      <c r="K47" s="123"/>
      <c r="L47" s="123"/>
      <c r="M47" s="123"/>
      <c r="N47" s="123"/>
      <c r="O47" s="127"/>
      <c r="P47" s="127"/>
      <c r="Q47" s="127"/>
      <c r="R47" s="127"/>
      <c r="S47" s="123"/>
      <c r="T47" s="123"/>
      <c r="U47" s="127"/>
      <c r="V47" s="123"/>
      <c r="W47" s="123"/>
      <c r="X47" s="123"/>
      <c r="Y47" s="123"/>
      <c r="Z47" s="123"/>
      <c r="AA47" s="123"/>
    </row>
    <row r="48" spans="1:28" s="125" customFormat="1" ht="31.5" x14ac:dyDescent="0.25">
      <c r="A48" s="142" t="s">
        <v>117</v>
      </c>
      <c r="B48" s="277" t="s">
        <v>106</v>
      </c>
      <c r="C48" s="278" t="e">
        <f>#REF!+#REF!</f>
        <v>#REF!</v>
      </c>
      <c r="D48" s="319" t="s">
        <v>437</v>
      </c>
      <c r="E48" s="132" t="e">
        <f>#REF!*C48</f>
        <v>#REF!</v>
      </c>
      <c r="F48" s="260"/>
      <c r="G48" s="259"/>
      <c r="H48" s="260"/>
      <c r="I48" s="123"/>
      <c r="J48" s="123"/>
      <c r="K48" s="123"/>
      <c r="L48" s="123"/>
      <c r="M48" s="123"/>
      <c r="N48" s="123"/>
      <c r="O48" s="127"/>
      <c r="P48" s="127"/>
      <c r="Q48" s="127"/>
      <c r="R48" s="127"/>
      <c r="S48" s="123"/>
      <c r="T48" s="123"/>
      <c r="U48" s="127"/>
      <c r="V48" s="123"/>
      <c r="W48" s="123"/>
      <c r="X48" s="123"/>
      <c r="Y48" s="123"/>
      <c r="Z48" s="123"/>
      <c r="AA48" s="123"/>
    </row>
    <row r="49" spans="1:27" s="125" customFormat="1" ht="31.5" x14ac:dyDescent="0.25">
      <c r="A49" s="769" t="s">
        <v>118</v>
      </c>
      <c r="B49" s="771" t="s">
        <v>107</v>
      </c>
      <c r="C49" s="278">
        <v>1</v>
      </c>
      <c r="D49" s="319" t="s">
        <v>437</v>
      </c>
      <c r="E49" s="132" t="e">
        <f>#REF!*C49</f>
        <v>#REF!</v>
      </c>
      <c r="F49" s="260"/>
      <c r="G49" s="259"/>
      <c r="H49" s="260"/>
      <c r="I49" s="123"/>
      <c r="J49" s="123"/>
      <c r="K49" s="123"/>
      <c r="L49" s="123"/>
      <c r="M49" s="123"/>
      <c r="N49" s="123"/>
      <c r="O49" s="127"/>
      <c r="P49" s="127"/>
      <c r="Q49" s="127"/>
      <c r="R49" s="127"/>
      <c r="S49" s="123"/>
      <c r="T49" s="123"/>
      <c r="U49" s="127"/>
      <c r="V49" s="123"/>
      <c r="W49" s="123"/>
      <c r="X49" s="123"/>
      <c r="Y49" s="123"/>
      <c r="Z49" s="123"/>
      <c r="AA49" s="123"/>
    </row>
    <row r="50" spans="1:27" s="125" customFormat="1" ht="63" x14ac:dyDescent="0.25">
      <c r="A50" s="770"/>
      <c r="B50" s="772"/>
      <c r="C50" s="752">
        <v>1</v>
      </c>
      <c r="D50" s="753"/>
      <c r="E50" s="755">
        <v>38000</v>
      </c>
      <c r="F50" s="260"/>
      <c r="G50" s="123" t="s">
        <v>1966</v>
      </c>
      <c r="H50" s="756">
        <v>44062</v>
      </c>
      <c r="I50" s="756">
        <v>44078</v>
      </c>
      <c r="J50" s="156" t="s">
        <v>1965</v>
      </c>
      <c r="K50" s="751" t="s">
        <v>1933</v>
      </c>
      <c r="L50" s="123"/>
      <c r="M50" s="123"/>
      <c r="N50" s="123"/>
      <c r="O50" s="127"/>
      <c r="P50" s="127"/>
      <c r="Q50" s="127"/>
      <c r="R50" s="127"/>
      <c r="S50" s="123"/>
      <c r="T50" s="123"/>
      <c r="U50" s="127"/>
      <c r="V50" s="123"/>
      <c r="W50" s="123"/>
      <c r="X50" s="123"/>
      <c r="Y50" s="123"/>
      <c r="Z50" s="123"/>
      <c r="AA50" s="123"/>
    </row>
    <row r="51" spans="1:27" s="125" customFormat="1" ht="63" x14ac:dyDescent="0.25">
      <c r="A51" s="769" t="s">
        <v>119</v>
      </c>
      <c r="B51" s="277" t="s">
        <v>175</v>
      </c>
      <c r="C51" s="278" t="e">
        <f>#REF!+#REF!</f>
        <v>#REF!</v>
      </c>
      <c r="D51" s="319" t="s">
        <v>437</v>
      </c>
      <c r="E51" s="132" t="e">
        <f>#REF!*C51</f>
        <v>#REF!</v>
      </c>
      <c r="F51" s="260"/>
      <c r="G51" s="259"/>
      <c r="H51" s="260"/>
      <c r="I51" s="123"/>
      <c r="J51" s="123"/>
      <c r="K51" s="123"/>
      <c r="L51" s="123"/>
      <c r="M51" s="123"/>
      <c r="N51" s="123"/>
      <c r="O51" s="127"/>
      <c r="P51" s="127"/>
      <c r="Q51" s="127"/>
      <c r="R51" s="127"/>
      <c r="S51" s="123"/>
      <c r="T51" s="123"/>
      <c r="U51" s="127"/>
      <c r="V51" s="123"/>
      <c r="W51" s="123"/>
      <c r="X51" s="123"/>
      <c r="Y51" s="123"/>
      <c r="Z51" s="123"/>
      <c r="AA51" s="123"/>
    </row>
    <row r="52" spans="1:27" s="125" customFormat="1" ht="63" x14ac:dyDescent="0.25">
      <c r="A52" s="770"/>
      <c r="B52" s="277"/>
      <c r="C52" s="752">
        <v>16</v>
      </c>
      <c r="D52" s="753"/>
      <c r="E52" s="755">
        <v>1553259.18</v>
      </c>
      <c r="F52" s="260"/>
      <c r="G52" s="123" t="s">
        <v>1935</v>
      </c>
      <c r="H52" s="756">
        <v>44046</v>
      </c>
      <c r="I52" s="756">
        <v>44078</v>
      </c>
      <c r="J52" s="156" t="s">
        <v>1934</v>
      </c>
      <c r="K52" s="751" t="s">
        <v>1988</v>
      </c>
      <c r="L52" s="123"/>
      <c r="M52" s="123"/>
      <c r="N52" s="123"/>
      <c r="O52" s="127"/>
      <c r="P52" s="127"/>
      <c r="Q52" s="127"/>
      <c r="R52" s="127"/>
      <c r="S52" s="123"/>
      <c r="T52" s="123"/>
      <c r="U52" s="127"/>
      <c r="V52" s="123"/>
      <c r="W52" s="123"/>
      <c r="X52" s="123"/>
      <c r="Y52" s="123"/>
      <c r="Z52" s="123"/>
      <c r="AA52" s="123"/>
    </row>
    <row r="53" spans="1:27" s="125" customFormat="1" ht="47.25" x14ac:dyDescent="0.25">
      <c r="A53" s="769" t="s">
        <v>120</v>
      </c>
      <c r="B53" s="277" t="s">
        <v>172</v>
      </c>
      <c r="C53" s="746">
        <v>2</v>
      </c>
      <c r="D53" s="748" t="s">
        <v>437</v>
      </c>
      <c r="E53" s="280" t="e">
        <f>#REF!*C53</f>
        <v>#REF!</v>
      </c>
      <c r="F53" s="260"/>
      <c r="G53" s="259"/>
      <c r="H53" s="6"/>
      <c r="I53" s="6"/>
      <c r="J53" s="123"/>
      <c r="K53" s="123"/>
      <c r="L53" s="123"/>
      <c r="M53" s="123"/>
      <c r="N53" s="123"/>
      <c r="O53" s="127"/>
      <c r="P53" s="127"/>
      <c r="Q53" s="127"/>
      <c r="R53" s="127"/>
      <c r="S53" s="123"/>
      <c r="T53" s="123"/>
      <c r="U53" s="127"/>
      <c r="V53" s="123"/>
      <c r="W53" s="123"/>
      <c r="X53" s="123"/>
      <c r="Y53" s="123"/>
      <c r="Z53" s="123"/>
      <c r="AA53" s="123"/>
    </row>
    <row r="54" spans="1:27" s="125" customFormat="1" ht="63" x14ac:dyDescent="0.25">
      <c r="A54" s="770"/>
      <c r="B54" s="277"/>
      <c r="C54" s="747"/>
      <c r="D54" s="749"/>
      <c r="E54" s="750">
        <v>191152</v>
      </c>
      <c r="F54" s="260"/>
      <c r="G54" s="123" t="s">
        <v>1936</v>
      </c>
      <c r="H54" s="756">
        <v>44046</v>
      </c>
      <c r="I54" s="756">
        <v>44078</v>
      </c>
      <c r="J54" s="156" t="s">
        <v>1932</v>
      </c>
      <c r="K54" s="751" t="s">
        <v>1988</v>
      </c>
      <c r="L54" s="123"/>
      <c r="M54" s="123"/>
      <c r="N54" s="123"/>
      <c r="O54" s="127"/>
      <c r="P54" s="127"/>
      <c r="Q54" s="127"/>
      <c r="R54" s="127"/>
      <c r="S54" s="123"/>
      <c r="T54" s="123"/>
      <c r="U54" s="127"/>
      <c r="V54" s="123"/>
      <c r="W54" s="123"/>
      <c r="X54" s="123"/>
      <c r="Y54" s="123"/>
      <c r="Z54" s="123"/>
      <c r="AA54" s="123"/>
    </row>
    <row r="55" spans="1:27" s="125" customFormat="1" ht="31.5" x14ac:dyDescent="0.25">
      <c r="A55" s="142" t="s">
        <v>121</v>
      </c>
      <c r="B55" s="277" t="s">
        <v>173</v>
      </c>
      <c r="C55" s="278">
        <v>1</v>
      </c>
      <c r="D55" s="319" t="s">
        <v>437</v>
      </c>
      <c r="E55" s="280" t="e">
        <f>#REF!*C55</f>
        <v>#REF!</v>
      </c>
      <c r="F55" s="260"/>
      <c r="G55" s="259"/>
      <c r="H55" s="260"/>
      <c r="I55" s="123"/>
      <c r="J55" s="123"/>
      <c r="K55" s="123"/>
      <c r="L55" s="123"/>
      <c r="M55" s="123"/>
      <c r="N55" s="123"/>
      <c r="O55" s="127"/>
      <c r="P55" s="127"/>
      <c r="Q55" s="127"/>
      <c r="R55" s="127"/>
      <c r="S55" s="123"/>
      <c r="T55" s="123"/>
      <c r="U55" s="127"/>
      <c r="V55" s="123"/>
      <c r="W55" s="123"/>
      <c r="X55" s="123"/>
      <c r="Y55" s="123"/>
      <c r="Z55" s="123"/>
      <c r="AA55" s="123"/>
    </row>
    <row r="56" spans="1:27" s="125" customFormat="1" ht="31.5" x14ac:dyDescent="0.25">
      <c r="A56" s="142" t="s">
        <v>122</v>
      </c>
      <c r="B56" s="277" t="s">
        <v>174</v>
      </c>
      <c r="C56" s="278">
        <v>1</v>
      </c>
      <c r="D56" s="319" t="s">
        <v>437</v>
      </c>
      <c r="E56" s="280" t="e">
        <f>#REF!*C56</f>
        <v>#REF!</v>
      </c>
      <c r="F56" s="260"/>
      <c r="G56" s="259"/>
      <c r="H56" s="123"/>
      <c r="I56" s="123"/>
      <c r="J56" s="123"/>
      <c r="K56" s="123"/>
      <c r="L56" s="123"/>
      <c r="M56" s="123"/>
      <c r="N56" s="123"/>
      <c r="O56" s="127"/>
      <c r="P56" s="127"/>
      <c r="Q56" s="127"/>
      <c r="R56" s="127"/>
      <c r="S56" s="123"/>
      <c r="T56" s="123"/>
      <c r="U56" s="127"/>
      <c r="V56" s="123"/>
      <c r="W56" s="123"/>
      <c r="X56" s="123"/>
      <c r="Y56" s="123"/>
      <c r="Z56" s="123"/>
      <c r="AA56" s="123"/>
    </row>
    <row r="57" spans="1:27" s="125" customFormat="1" ht="126" x14ac:dyDescent="0.25">
      <c r="A57" s="142"/>
      <c r="B57" s="768" t="s">
        <v>1953</v>
      </c>
      <c r="C57" s="752">
        <v>1</v>
      </c>
      <c r="D57" s="753"/>
      <c r="E57" s="750">
        <v>270302.96999999997</v>
      </c>
      <c r="F57" s="260"/>
      <c r="G57" s="123" t="s">
        <v>1954</v>
      </c>
      <c r="H57" s="756">
        <v>44046</v>
      </c>
      <c r="I57" s="756">
        <v>44078</v>
      </c>
      <c r="J57" s="156" t="s">
        <v>1955</v>
      </c>
      <c r="K57" s="751" t="s">
        <v>1988</v>
      </c>
      <c r="L57" s="123"/>
      <c r="M57" s="767"/>
      <c r="N57" s="123"/>
      <c r="O57" s="127"/>
      <c r="P57" s="127"/>
      <c r="Q57" s="127"/>
      <c r="R57" s="127"/>
      <c r="S57" s="123"/>
      <c r="T57" s="123"/>
      <c r="U57" s="127"/>
      <c r="V57" s="123"/>
      <c r="W57" s="123"/>
      <c r="X57" s="123"/>
      <c r="Y57" s="123"/>
      <c r="Z57" s="123"/>
      <c r="AA57" s="123"/>
    </row>
    <row r="58" spans="1:27" s="125" customFormat="1" ht="88.5" customHeight="1" x14ac:dyDescent="0.25">
      <c r="A58" s="142"/>
      <c r="B58" s="768" t="s">
        <v>1956</v>
      </c>
      <c r="C58" s="752">
        <v>1</v>
      </c>
      <c r="D58" s="753"/>
      <c r="E58" s="750">
        <v>258460.9</v>
      </c>
      <c r="F58" s="260"/>
      <c r="G58" s="123" t="s">
        <v>1958</v>
      </c>
      <c r="H58" s="756">
        <v>44062</v>
      </c>
      <c r="I58" s="756">
        <v>44078</v>
      </c>
      <c r="J58" s="156" t="s">
        <v>1957</v>
      </c>
      <c r="K58" s="751" t="s">
        <v>1989</v>
      </c>
      <c r="L58" s="123"/>
      <c r="M58" s="767"/>
      <c r="N58" s="123"/>
      <c r="O58" s="127"/>
      <c r="P58" s="127"/>
      <c r="Q58" s="127"/>
      <c r="R58" s="127"/>
      <c r="S58" s="123"/>
      <c r="T58" s="123"/>
      <c r="U58" s="127"/>
      <c r="V58" s="123"/>
      <c r="W58" s="123"/>
      <c r="X58" s="123"/>
      <c r="Y58" s="123"/>
      <c r="Z58" s="123"/>
      <c r="AA58" s="123"/>
    </row>
    <row r="59" spans="1:27" s="125" customFormat="1" ht="283.5" x14ac:dyDescent="0.25">
      <c r="A59" s="142"/>
      <c r="B59" s="768" t="s">
        <v>1959</v>
      </c>
      <c r="C59" s="752">
        <v>1</v>
      </c>
      <c r="D59" s="753"/>
      <c r="E59" s="750">
        <v>34728.26</v>
      </c>
      <c r="F59" s="260"/>
      <c r="G59" s="123" t="s">
        <v>1961</v>
      </c>
      <c r="H59" s="756">
        <v>44062</v>
      </c>
      <c r="I59" s="756">
        <v>44078</v>
      </c>
      <c r="J59" s="156" t="s">
        <v>1960</v>
      </c>
      <c r="K59" s="751" t="s">
        <v>1989</v>
      </c>
      <c r="L59" s="123"/>
      <c r="M59" s="767"/>
      <c r="N59" s="123"/>
      <c r="O59" s="127"/>
      <c r="P59" s="127"/>
      <c r="Q59" s="127"/>
      <c r="R59" s="127"/>
      <c r="S59" s="123"/>
      <c r="T59" s="123"/>
      <c r="U59" s="127"/>
      <c r="V59" s="123"/>
      <c r="W59" s="123"/>
      <c r="X59" s="123"/>
      <c r="Y59" s="123"/>
      <c r="Z59" s="123"/>
      <c r="AA59" s="123"/>
    </row>
    <row r="60" spans="1:27" s="125" customFormat="1" ht="283.5" x14ac:dyDescent="0.25">
      <c r="A60" s="142"/>
      <c r="B60" s="768" t="s">
        <v>1962</v>
      </c>
      <c r="C60" s="752">
        <v>30</v>
      </c>
      <c r="D60" s="753"/>
      <c r="E60" s="750">
        <v>4008.6</v>
      </c>
      <c r="F60" s="260"/>
      <c r="G60" s="123" t="s">
        <v>1963</v>
      </c>
      <c r="H60" s="756">
        <v>44062</v>
      </c>
      <c r="I60" s="756">
        <v>44078</v>
      </c>
      <c r="J60" s="156" t="s">
        <v>1964</v>
      </c>
      <c r="K60" s="751" t="s">
        <v>1989</v>
      </c>
      <c r="L60" s="123"/>
      <c r="M60" s="767"/>
      <c r="N60" s="123"/>
      <c r="O60" s="127"/>
      <c r="P60" s="127"/>
      <c r="Q60" s="127"/>
      <c r="R60" s="127"/>
      <c r="S60" s="123"/>
      <c r="T60" s="123"/>
      <c r="U60" s="127"/>
      <c r="V60" s="123"/>
      <c r="W60" s="123"/>
      <c r="X60" s="123"/>
      <c r="Y60" s="123"/>
      <c r="Z60" s="123"/>
      <c r="AA60" s="123"/>
    </row>
    <row r="61" spans="1:27" s="125" customFormat="1" ht="283.5" x14ac:dyDescent="0.25">
      <c r="A61" s="142"/>
      <c r="B61" s="768" t="s">
        <v>1967</v>
      </c>
      <c r="C61" s="752">
        <v>6</v>
      </c>
      <c r="D61" s="753"/>
      <c r="E61" s="750">
        <v>9076.83</v>
      </c>
      <c r="F61" s="260"/>
      <c r="G61" s="123" t="s">
        <v>1969</v>
      </c>
      <c r="H61" s="756">
        <v>44062</v>
      </c>
      <c r="I61" s="756">
        <v>44078</v>
      </c>
      <c r="J61" s="156" t="s">
        <v>1968</v>
      </c>
      <c r="K61" s="751" t="s">
        <v>1989</v>
      </c>
      <c r="L61" s="123"/>
      <c r="M61" s="767"/>
      <c r="N61" s="123"/>
      <c r="O61" s="127"/>
      <c r="P61" s="127"/>
      <c r="Q61" s="127"/>
      <c r="R61" s="127"/>
      <c r="S61" s="123"/>
      <c r="T61" s="123"/>
      <c r="U61" s="127"/>
      <c r="V61" s="123"/>
      <c r="W61" s="123"/>
      <c r="X61" s="123"/>
      <c r="Y61" s="123"/>
      <c r="Z61" s="123"/>
      <c r="AA61" s="123"/>
    </row>
    <row r="62" spans="1:27" s="125" customFormat="1" ht="283.5" x14ac:dyDescent="0.25">
      <c r="A62" s="142"/>
      <c r="B62" s="768" t="s">
        <v>1970</v>
      </c>
      <c r="C62" s="752">
        <v>2</v>
      </c>
      <c r="D62" s="753"/>
      <c r="E62" s="750">
        <v>180896.6</v>
      </c>
      <c r="F62" s="260"/>
      <c r="G62" s="123" t="s">
        <v>1971</v>
      </c>
      <c r="H62" s="756">
        <v>44062</v>
      </c>
      <c r="I62" s="756">
        <v>44078</v>
      </c>
      <c r="J62" s="156" t="s">
        <v>1972</v>
      </c>
      <c r="K62" s="751" t="s">
        <v>1989</v>
      </c>
      <c r="L62" s="123"/>
      <c r="M62" s="767"/>
      <c r="N62" s="123"/>
      <c r="O62" s="127"/>
      <c r="P62" s="127"/>
      <c r="Q62" s="127"/>
      <c r="R62" s="127"/>
      <c r="S62" s="123"/>
      <c r="T62" s="123"/>
      <c r="U62" s="127"/>
      <c r="V62" s="123"/>
      <c r="W62" s="123"/>
      <c r="X62" s="123"/>
      <c r="Y62" s="123"/>
      <c r="Z62" s="123"/>
      <c r="AA62" s="123"/>
    </row>
    <row r="63" spans="1:27" s="125" customFormat="1" ht="126" x14ac:dyDescent="0.25">
      <c r="A63" s="142"/>
      <c r="B63" s="798" t="s">
        <v>1974</v>
      </c>
      <c r="C63" s="799">
        <v>3</v>
      </c>
      <c r="D63" s="753"/>
      <c r="E63" s="800">
        <v>11805</v>
      </c>
      <c r="F63" s="260"/>
      <c r="G63" s="123" t="s">
        <v>1979</v>
      </c>
      <c r="H63" s="756">
        <v>44046</v>
      </c>
      <c r="I63" s="756">
        <v>44056</v>
      </c>
      <c r="J63" s="156" t="s">
        <v>1975</v>
      </c>
      <c r="K63" s="751" t="s">
        <v>1976</v>
      </c>
      <c r="L63" s="123"/>
      <c r="M63" s="767"/>
      <c r="N63" s="123"/>
      <c r="O63" s="127"/>
      <c r="P63" s="127"/>
      <c r="Q63" s="127"/>
      <c r="R63" s="127"/>
      <c r="S63" s="123"/>
      <c r="T63" s="123"/>
      <c r="U63" s="127"/>
      <c r="V63" s="123"/>
      <c r="W63" s="123"/>
      <c r="X63" s="123"/>
      <c r="Y63" s="123"/>
      <c r="Z63" s="123"/>
      <c r="AA63" s="123"/>
    </row>
    <row r="64" spans="1:27" s="125" customFormat="1" ht="126" x14ac:dyDescent="0.25">
      <c r="A64" s="142"/>
      <c r="B64" s="798" t="s">
        <v>1977</v>
      </c>
      <c r="C64" s="799">
        <v>5</v>
      </c>
      <c r="D64" s="753"/>
      <c r="E64" s="800">
        <v>6967.75</v>
      </c>
      <c r="F64" s="260"/>
      <c r="G64" s="123" t="s">
        <v>1980</v>
      </c>
      <c r="H64" s="756">
        <v>44046</v>
      </c>
      <c r="I64" s="756">
        <v>44056</v>
      </c>
      <c r="J64" s="156" t="s">
        <v>1978</v>
      </c>
      <c r="K64" s="751" t="s">
        <v>1981</v>
      </c>
      <c r="L64" s="123"/>
      <c r="M64" s="767"/>
      <c r="N64" s="123"/>
      <c r="O64" s="127"/>
      <c r="P64" s="127"/>
      <c r="Q64" s="127"/>
      <c r="R64" s="127"/>
      <c r="S64" s="123"/>
      <c r="T64" s="123"/>
      <c r="U64" s="127"/>
      <c r="V64" s="123"/>
      <c r="W64" s="123"/>
      <c r="X64" s="123"/>
      <c r="Y64" s="123"/>
      <c r="Z64" s="123"/>
      <c r="AA64" s="123"/>
    </row>
    <row r="65" spans="1:27" s="125" customFormat="1" ht="409.5" x14ac:dyDescent="0.25">
      <c r="A65" s="142"/>
      <c r="B65" s="798" t="s">
        <v>1982</v>
      </c>
      <c r="C65" s="799">
        <v>1</v>
      </c>
      <c r="D65" s="753"/>
      <c r="E65" s="800">
        <v>294680.95</v>
      </c>
      <c r="F65" s="260"/>
      <c r="G65" s="123" t="s">
        <v>1985</v>
      </c>
      <c r="H65" s="756">
        <v>44046</v>
      </c>
      <c r="I65" s="756">
        <v>44056</v>
      </c>
      <c r="J65" s="15" t="s">
        <v>1983</v>
      </c>
      <c r="K65" s="751" t="s">
        <v>1986</v>
      </c>
      <c r="L65" s="123"/>
      <c r="M65" s="767"/>
      <c r="N65" s="123"/>
      <c r="O65" s="127"/>
      <c r="P65" s="127"/>
      <c r="Q65" s="127"/>
      <c r="R65" s="127"/>
      <c r="S65" s="123"/>
      <c r="T65" s="123"/>
      <c r="U65" s="127"/>
      <c r="V65" s="123"/>
      <c r="W65" s="123"/>
      <c r="X65" s="123"/>
      <c r="Y65" s="123"/>
      <c r="Z65" s="123"/>
      <c r="AA65" s="123"/>
    </row>
    <row r="66" spans="1:27" s="125" customFormat="1" ht="409.5" x14ac:dyDescent="0.25">
      <c r="A66" s="142"/>
      <c r="B66" s="798" t="s">
        <v>1987</v>
      </c>
      <c r="C66" s="799">
        <v>1</v>
      </c>
      <c r="D66" s="753"/>
      <c r="E66" s="800">
        <v>129889.72</v>
      </c>
      <c r="F66" s="260"/>
      <c r="G66" s="123" t="s">
        <v>1985</v>
      </c>
      <c r="H66" s="756">
        <v>44046</v>
      </c>
      <c r="I66" s="756">
        <v>44056</v>
      </c>
      <c r="J66" s="15" t="s">
        <v>1984</v>
      </c>
      <c r="K66" s="751" t="s">
        <v>1986</v>
      </c>
      <c r="L66" s="123"/>
      <c r="M66" s="767"/>
      <c r="N66" s="123"/>
      <c r="O66" s="127"/>
      <c r="P66" s="127"/>
      <c r="Q66" s="127"/>
      <c r="R66" s="127"/>
      <c r="S66" s="123"/>
      <c r="T66" s="123"/>
      <c r="U66" s="127"/>
      <c r="V66" s="123"/>
      <c r="W66" s="123"/>
      <c r="X66" s="123"/>
      <c r="Y66" s="123"/>
      <c r="Z66" s="123"/>
      <c r="AA66" s="123"/>
    </row>
    <row r="67" spans="1:27" s="125" customFormat="1" x14ac:dyDescent="0.25">
      <c r="A67" s="142"/>
      <c r="B67" s="798"/>
      <c r="C67" s="799"/>
      <c r="D67" s="753"/>
      <c r="E67" s="800"/>
      <c r="F67" s="260"/>
      <c r="G67" s="123"/>
      <c r="H67" s="801"/>
      <c r="I67" s="801"/>
      <c r="J67" s="587"/>
      <c r="K67" s="802"/>
      <c r="L67" s="123"/>
      <c r="M67" s="767"/>
      <c r="N67" s="123"/>
      <c r="O67" s="127"/>
      <c r="P67" s="127"/>
      <c r="Q67" s="127"/>
      <c r="R67" s="127"/>
      <c r="S67" s="123"/>
      <c r="T67" s="123"/>
      <c r="U67" s="127"/>
      <c r="V67" s="123"/>
      <c r="W67" s="123"/>
      <c r="X67" s="123"/>
      <c r="Y67" s="123"/>
      <c r="Z67" s="123"/>
      <c r="AA67" s="123"/>
    </row>
    <row r="68" spans="1:27" s="125" customFormat="1" x14ac:dyDescent="0.25">
      <c r="A68" s="142"/>
      <c r="B68" s="798"/>
      <c r="C68" s="799"/>
      <c r="D68" s="753"/>
      <c r="E68" s="800"/>
      <c r="F68" s="260"/>
      <c r="G68" s="123"/>
      <c r="H68" s="801"/>
      <c r="I68" s="801"/>
      <c r="J68" s="587"/>
      <c r="K68" s="802"/>
      <c r="L68" s="123"/>
      <c r="M68" s="767"/>
      <c r="N68" s="123"/>
      <c r="O68" s="127"/>
      <c r="P68" s="127"/>
      <c r="Q68" s="127"/>
      <c r="R68" s="127"/>
      <c r="S68" s="123"/>
      <c r="T68" s="123"/>
      <c r="U68" s="127"/>
      <c r="V68" s="123"/>
      <c r="W68" s="123"/>
      <c r="X68" s="123"/>
      <c r="Y68" s="123"/>
      <c r="Z68" s="123"/>
      <c r="AA68" s="123"/>
    </row>
    <row r="69" spans="1:27" s="125" customFormat="1" x14ac:dyDescent="0.25">
      <c r="A69" s="142"/>
      <c r="B69" s="798"/>
      <c r="C69" s="799"/>
      <c r="D69" s="753"/>
      <c r="E69" s="800"/>
      <c r="F69" s="260"/>
      <c r="G69" s="123"/>
      <c r="H69" s="801"/>
      <c r="I69" s="801"/>
      <c r="J69" s="587"/>
      <c r="K69" s="802"/>
      <c r="L69" s="123"/>
      <c r="M69" s="767"/>
      <c r="N69" s="123"/>
      <c r="O69" s="127"/>
      <c r="P69" s="127"/>
      <c r="Q69" s="127"/>
      <c r="R69" s="127"/>
      <c r="S69" s="123"/>
      <c r="T69" s="123"/>
      <c r="U69" s="127"/>
      <c r="V69" s="123"/>
      <c r="W69" s="123"/>
      <c r="X69" s="123"/>
      <c r="Y69" s="123"/>
      <c r="Z69" s="123"/>
      <c r="AA69" s="123"/>
    </row>
    <row r="70" spans="1:27" s="125" customFormat="1" x14ac:dyDescent="0.25">
      <c r="A70" s="142"/>
      <c r="B70" s="798"/>
      <c r="C70" s="799"/>
      <c r="D70" s="753"/>
      <c r="E70" s="800"/>
      <c r="F70" s="260"/>
      <c r="G70" s="123"/>
      <c r="H70" s="801"/>
      <c r="I70" s="801"/>
      <c r="J70" s="587"/>
      <c r="K70" s="802"/>
      <c r="L70" s="123"/>
      <c r="M70" s="767"/>
      <c r="N70" s="123"/>
      <c r="O70" s="127"/>
      <c r="P70" s="127"/>
      <c r="Q70" s="127"/>
      <c r="R70" s="127"/>
      <c r="S70" s="123"/>
      <c r="T70" s="123"/>
      <c r="U70" s="127"/>
      <c r="V70" s="123"/>
      <c r="W70" s="123"/>
      <c r="X70" s="123"/>
      <c r="Y70" s="123"/>
      <c r="Z70" s="123"/>
      <c r="AA70" s="123"/>
    </row>
    <row r="71" spans="1:27" s="125" customFormat="1" x14ac:dyDescent="0.25">
      <c r="A71" s="142"/>
      <c r="B71" s="277"/>
      <c r="C71" s="278"/>
      <c r="D71" s="319"/>
      <c r="E71" s="280"/>
      <c r="F71" s="260"/>
      <c r="G71" s="259"/>
      <c r="H71" s="139"/>
      <c r="I71" s="139"/>
      <c r="J71" s="139"/>
      <c r="K71" s="767"/>
      <c r="L71" s="123"/>
      <c r="M71" s="767"/>
      <c r="N71" s="123"/>
      <c r="O71" s="127"/>
      <c r="P71" s="127"/>
      <c r="Q71" s="127"/>
      <c r="R71" s="127"/>
      <c r="S71" s="123"/>
      <c r="T71" s="123"/>
      <c r="U71" s="127"/>
      <c r="V71" s="123"/>
      <c r="W71" s="123"/>
      <c r="X71" s="123"/>
      <c r="Y71" s="123"/>
      <c r="Z71" s="123"/>
      <c r="AA71" s="123"/>
    </row>
    <row r="72" spans="1:27" s="3" customFormat="1" ht="236.25" x14ac:dyDescent="0.25">
      <c r="A72" s="450" t="s">
        <v>530</v>
      </c>
      <c r="B72" s="281" t="s">
        <v>165</v>
      </c>
      <c r="C72" s="282">
        <v>6</v>
      </c>
      <c r="D72" s="163" t="s">
        <v>437</v>
      </c>
      <c r="E72" s="28" t="e">
        <f>#REF!*C72</f>
        <v>#REF!</v>
      </c>
      <c r="F72" s="274"/>
      <c r="G72" s="7" t="s">
        <v>339</v>
      </c>
      <c r="H72" s="439">
        <v>43494</v>
      </c>
      <c r="I72" s="284">
        <v>43525</v>
      </c>
      <c r="J72" s="285" t="s">
        <v>335</v>
      </c>
      <c r="K72" s="286" t="s">
        <v>1941</v>
      </c>
      <c r="L72" s="194" t="s">
        <v>1108</v>
      </c>
      <c r="M72" s="202"/>
      <c r="N72" s="194" t="s">
        <v>341</v>
      </c>
      <c r="O72" s="198"/>
      <c r="P72" s="198">
        <v>81264</v>
      </c>
      <c r="Q72" s="198"/>
      <c r="R72" s="198"/>
      <c r="S72" s="194" t="s">
        <v>515</v>
      </c>
      <c r="T72" s="292"/>
      <c r="U72" s="198"/>
      <c r="V72" s="194"/>
      <c r="W72" s="194"/>
      <c r="X72" s="194"/>
      <c r="Y72" s="194"/>
      <c r="Z72" s="293" t="s">
        <v>1940</v>
      </c>
      <c r="AA72" s="194" t="s">
        <v>342</v>
      </c>
    </row>
    <row r="73" spans="1:27" s="3" customFormat="1" ht="36" customHeight="1" x14ac:dyDescent="0.25">
      <c r="A73" s="450"/>
      <c r="B73" s="281"/>
      <c r="C73" s="282"/>
      <c r="D73" s="163" t="s">
        <v>437</v>
      </c>
      <c r="E73" s="28"/>
      <c r="F73" s="274"/>
      <c r="G73" s="7"/>
      <c r="H73" s="439"/>
      <c r="I73" s="284"/>
      <c r="J73" s="285"/>
      <c r="K73" s="286"/>
      <c r="L73" s="194"/>
      <c r="M73" s="202"/>
      <c r="N73" s="194"/>
      <c r="O73" s="198"/>
      <c r="P73" s="198"/>
      <c r="Q73" s="198"/>
      <c r="R73" s="198"/>
      <c r="S73" s="194" t="s">
        <v>517</v>
      </c>
      <c r="T73" s="692">
        <v>43917</v>
      </c>
      <c r="U73" s="198">
        <v>229977.12</v>
      </c>
      <c r="V73" s="194"/>
      <c r="W73" s="194"/>
      <c r="X73" s="194"/>
      <c r="Y73" s="194"/>
      <c r="Z73" s="194"/>
      <c r="AA73" s="194"/>
    </row>
    <row r="74" spans="1:27" s="3" customFormat="1" ht="36" customHeight="1" x14ac:dyDescent="0.25">
      <c r="A74" s="450"/>
      <c r="B74" s="281"/>
      <c r="C74" s="282"/>
      <c r="D74" s="163" t="s">
        <v>437</v>
      </c>
      <c r="E74" s="28"/>
      <c r="F74" s="274"/>
      <c r="G74" s="7"/>
      <c r="H74" s="439"/>
      <c r="I74" s="284"/>
      <c r="J74" s="285"/>
      <c r="K74" s="286"/>
      <c r="L74" s="194"/>
      <c r="M74" s="202"/>
      <c r="N74" s="194"/>
      <c r="O74" s="198"/>
      <c r="P74" s="198"/>
      <c r="Q74" s="198"/>
      <c r="R74" s="198"/>
      <c r="S74" s="194" t="s">
        <v>635</v>
      </c>
      <c r="T74" s="692">
        <v>43920</v>
      </c>
      <c r="U74" s="198">
        <v>708.18</v>
      </c>
      <c r="V74" s="194"/>
      <c r="W74" s="194"/>
      <c r="X74" s="194"/>
      <c r="Y74" s="194"/>
      <c r="Z74" s="194"/>
      <c r="AA74" s="194"/>
    </row>
    <row r="75" spans="1:27" s="3" customFormat="1" x14ac:dyDescent="0.25">
      <c r="A75" s="450"/>
      <c r="B75" s="281"/>
      <c r="C75" s="282"/>
      <c r="D75" s="163" t="s">
        <v>437</v>
      </c>
      <c r="E75" s="28"/>
      <c r="F75" s="274"/>
      <c r="G75" s="7"/>
      <c r="H75" s="439"/>
      <c r="I75" s="284"/>
      <c r="J75" s="285"/>
      <c r="K75" s="286"/>
      <c r="L75" s="194"/>
      <c r="M75" s="202"/>
      <c r="N75" s="194"/>
      <c r="O75" s="198"/>
      <c r="P75" s="198"/>
      <c r="Q75" s="198"/>
      <c r="R75" s="198"/>
      <c r="S75" s="194" t="s">
        <v>635</v>
      </c>
      <c r="T75" s="692">
        <v>43929</v>
      </c>
      <c r="U75" s="198">
        <v>3041.94</v>
      </c>
      <c r="V75" s="194"/>
      <c r="W75" s="194"/>
      <c r="X75" s="194"/>
      <c r="Y75" s="194"/>
      <c r="Z75" s="194"/>
      <c r="AA75" s="194"/>
    </row>
    <row r="76" spans="1:27" s="3" customFormat="1" x14ac:dyDescent="0.25">
      <c r="A76" s="450"/>
      <c r="B76" s="281"/>
      <c r="C76" s="282"/>
      <c r="D76" s="163" t="s">
        <v>437</v>
      </c>
      <c r="E76" s="28"/>
      <c r="F76" s="274"/>
      <c r="G76" s="7"/>
      <c r="H76" s="439"/>
      <c r="I76" s="284"/>
      <c r="J76" s="285"/>
      <c r="K76" s="286"/>
      <c r="L76" s="194"/>
      <c r="M76" s="202"/>
      <c r="N76" s="194"/>
      <c r="O76" s="198"/>
      <c r="P76" s="198"/>
      <c r="Q76" s="198"/>
      <c r="R76" s="198"/>
      <c r="S76" s="194" t="s">
        <v>636</v>
      </c>
      <c r="T76" s="692">
        <v>43934</v>
      </c>
      <c r="U76" s="198">
        <v>-102.69</v>
      </c>
      <c r="V76" s="194"/>
      <c r="W76" s="194"/>
      <c r="X76" s="194"/>
      <c r="Y76" s="194" t="s">
        <v>492</v>
      </c>
      <c r="Z76" s="194"/>
      <c r="AA76" s="194"/>
    </row>
    <row r="77" spans="1:27" s="3" customFormat="1" ht="63" x14ac:dyDescent="0.25">
      <c r="A77" s="450"/>
      <c r="B77" s="281"/>
      <c r="C77" s="282"/>
      <c r="D77" s="163" t="s">
        <v>437</v>
      </c>
      <c r="E77" s="28"/>
      <c r="F77" s="274"/>
      <c r="G77" s="7"/>
      <c r="H77" s="439"/>
      <c r="I77" s="284"/>
      <c r="J77" s="285"/>
      <c r="K77" s="286"/>
      <c r="L77" s="194"/>
      <c r="M77" s="202"/>
      <c r="N77" s="194"/>
      <c r="O77" s="198"/>
      <c r="P77" s="198"/>
      <c r="Q77" s="198"/>
      <c r="R77" s="198"/>
      <c r="S77" s="194" t="s">
        <v>1215</v>
      </c>
      <c r="T77" s="692"/>
      <c r="U77" s="198"/>
      <c r="V77" s="745">
        <v>43945</v>
      </c>
      <c r="W77" s="745">
        <v>43944</v>
      </c>
      <c r="X77" s="194">
        <v>5365.44</v>
      </c>
      <c r="Y77" s="745" t="s">
        <v>1939</v>
      </c>
      <c r="Z77" s="194"/>
      <c r="AA77" s="194"/>
    </row>
    <row r="78" spans="1:27" s="3" customFormat="1" x14ac:dyDescent="0.25">
      <c r="A78" s="450"/>
      <c r="B78" s="281"/>
      <c r="C78" s="282"/>
      <c r="D78" s="163" t="s">
        <v>437</v>
      </c>
      <c r="E78" s="28"/>
      <c r="F78" s="274"/>
      <c r="G78" s="7"/>
      <c r="H78" s="439"/>
      <c r="I78" s="284"/>
      <c r="J78" s="285"/>
      <c r="K78" s="286"/>
      <c r="L78" s="1"/>
      <c r="M78" s="35"/>
      <c r="N78" s="1"/>
      <c r="O78" s="41"/>
      <c r="P78" s="41"/>
      <c r="Q78" s="41"/>
      <c r="R78" s="41"/>
      <c r="S78" s="1"/>
      <c r="T78" s="804"/>
      <c r="U78" s="41"/>
      <c r="V78" s="1"/>
      <c r="W78" s="1"/>
      <c r="X78" s="1"/>
      <c r="Y78" s="1"/>
      <c r="Z78" s="1"/>
      <c r="AA78" s="1"/>
    </row>
    <row r="79" spans="1:27" s="3" customFormat="1" ht="126" x14ac:dyDescent="0.25">
      <c r="A79" s="450" t="s">
        <v>531</v>
      </c>
      <c r="B79" s="281" t="s">
        <v>165</v>
      </c>
      <c r="C79" s="282">
        <v>5</v>
      </c>
      <c r="D79" s="163" t="s">
        <v>437</v>
      </c>
      <c r="E79" s="28">
        <v>89000</v>
      </c>
      <c r="F79" s="274"/>
      <c r="G79" s="7" t="s">
        <v>339</v>
      </c>
      <c r="H79" s="674">
        <v>43494</v>
      </c>
      <c r="I79" s="674">
        <v>43525</v>
      </c>
      <c r="J79" s="29" t="s">
        <v>336</v>
      </c>
      <c r="K79" s="286" t="s">
        <v>1439</v>
      </c>
      <c r="L79" s="194" t="s">
        <v>1109</v>
      </c>
      <c r="M79" s="202"/>
      <c r="N79" s="194" t="s">
        <v>343</v>
      </c>
      <c r="O79" s="198"/>
      <c r="P79" s="198">
        <v>38689</v>
      </c>
      <c r="Q79" s="198"/>
      <c r="R79" s="198"/>
      <c r="S79" s="194" t="s">
        <v>518</v>
      </c>
      <c r="T79" s="292"/>
      <c r="U79" s="198"/>
      <c r="V79" s="194"/>
      <c r="W79" s="194"/>
      <c r="X79" s="194"/>
      <c r="Y79" s="194"/>
      <c r="Z79" s="293" t="s">
        <v>1438</v>
      </c>
      <c r="AA79" s="194" t="s">
        <v>342</v>
      </c>
    </row>
    <row r="80" spans="1:27" s="3" customFormat="1" ht="31.5" x14ac:dyDescent="0.25">
      <c r="A80" s="450"/>
      <c r="B80" s="281"/>
      <c r="C80" s="282"/>
      <c r="D80" s="163" t="s">
        <v>437</v>
      </c>
      <c r="E80" s="28"/>
      <c r="F80" s="274"/>
      <c r="G80" s="7"/>
      <c r="H80" s="674"/>
      <c r="I80" s="674"/>
      <c r="J80" s="29"/>
      <c r="K80" s="286"/>
      <c r="L80" s="194"/>
      <c r="M80" s="202"/>
      <c r="N80" s="194"/>
      <c r="O80" s="198"/>
      <c r="P80" s="198"/>
      <c r="Q80" s="198"/>
      <c r="R80" s="198"/>
      <c r="S80" s="194" t="s">
        <v>516</v>
      </c>
      <c r="T80" s="692">
        <v>43901</v>
      </c>
      <c r="U80" s="198">
        <v>97411.16</v>
      </c>
      <c r="V80" s="194"/>
      <c r="W80" s="194"/>
      <c r="X80" s="194"/>
      <c r="Y80" s="194"/>
      <c r="Z80" s="194"/>
      <c r="AA80" s="194"/>
    </row>
    <row r="81" spans="1:27" s="3" customFormat="1" x14ac:dyDescent="0.25">
      <c r="A81" s="450"/>
      <c r="B81" s="281"/>
      <c r="C81" s="282"/>
      <c r="D81" s="163" t="s">
        <v>437</v>
      </c>
      <c r="E81" s="28"/>
      <c r="F81" s="274"/>
      <c r="G81" s="7"/>
      <c r="H81" s="674"/>
      <c r="I81" s="674"/>
      <c r="J81" s="29"/>
      <c r="K81" s="286"/>
      <c r="L81" s="194"/>
      <c r="M81" s="202"/>
      <c r="N81" s="194"/>
      <c r="O81" s="198"/>
      <c r="P81" s="198"/>
      <c r="Q81" s="198"/>
      <c r="R81" s="198"/>
      <c r="S81" s="194" t="s">
        <v>782</v>
      </c>
      <c r="T81" s="692">
        <v>43909</v>
      </c>
      <c r="U81" s="198">
        <v>4987.37</v>
      </c>
      <c r="V81" s="194"/>
      <c r="W81" s="194"/>
      <c r="X81" s="194"/>
      <c r="Y81" s="194"/>
      <c r="Z81" s="194"/>
      <c r="AA81" s="194"/>
    </row>
    <row r="82" spans="1:27" s="3" customFormat="1" ht="63" x14ac:dyDescent="0.25">
      <c r="A82" s="450"/>
      <c r="B82" s="281"/>
      <c r="C82" s="282"/>
      <c r="D82" s="163" t="s">
        <v>437</v>
      </c>
      <c r="E82" s="28"/>
      <c r="F82" s="274"/>
      <c r="G82" s="7"/>
      <c r="H82" s="674"/>
      <c r="I82" s="674"/>
      <c r="J82" s="29"/>
      <c r="K82" s="286"/>
      <c r="L82" s="194"/>
      <c r="M82" s="202"/>
      <c r="N82" s="194"/>
      <c r="O82" s="198"/>
      <c r="P82" s="198"/>
      <c r="Q82" s="198"/>
      <c r="R82" s="198"/>
      <c r="S82" s="194" t="s">
        <v>934</v>
      </c>
      <c r="T82" s="692"/>
      <c r="U82" s="198"/>
      <c r="V82" s="745">
        <v>43924</v>
      </c>
      <c r="W82" s="745">
        <v>43922</v>
      </c>
      <c r="X82" s="194">
        <v>2638.96</v>
      </c>
      <c r="Y82" s="745">
        <v>43965</v>
      </c>
      <c r="Z82" s="194"/>
      <c r="AA82" s="194"/>
    </row>
    <row r="83" spans="1:27" s="3" customFormat="1" x14ac:dyDescent="0.25">
      <c r="A83" s="450"/>
      <c r="B83" s="281"/>
      <c r="C83" s="282"/>
      <c r="D83" s="163" t="s">
        <v>437</v>
      </c>
      <c r="E83" s="28"/>
      <c r="F83" s="274"/>
      <c r="G83" s="7"/>
      <c r="H83" s="674"/>
      <c r="I83" s="674"/>
      <c r="J83" s="29"/>
      <c r="K83" s="286"/>
      <c r="L83" s="194"/>
      <c r="M83" s="202"/>
      <c r="N83" s="194"/>
      <c r="O83" s="198"/>
      <c r="P83" s="198"/>
      <c r="Q83" s="198"/>
      <c r="R83" s="198"/>
      <c r="S83" s="194" t="s">
        <v>635</v>
      </c>
      <c r="T83" s="692">
        <v>43922</v>
      </c>
      <c r="U83" s="198">
        <v>361.67</v>
      </c>
      <c r="V83" s="194"/>
      <c r="W83" s="194"/>
      <c r="X83" s="194"/>
      <c r="Y83" s="194"/>
      <c r="Z83" s="194"/>
      <c r="AA83" s="194"/>
    </row>
    <row r="84" spans="1:27" s="3" customFormat="1" x14ac:dyDescent="0.25">
      <c r="A84" s="450"/>
      <c r="B84" s="281"/>
      <c r="C84" s="282"/>
      <c r="D84" s="163" t="s">
        <v>437</v>
      </c>
      <c r="E84" s="28"/>
      <c r="F84" s="274"/>
      <c r="G84" s="7"/>
      <c r="H84" s="674"/>
      <c r="I84" s="674"/>
      <c r="J84" s="29"/>
      <c r="K84" s="286"/>
      <c r="L84" s="194"/>
      <c r="M84" s="202"/>
      <c r="N84" s="194"/>
      <c r="O84" s="198"/>
      <c r="P84" s="198"/>
      <c r="Q84" s="198"/>
      <c r="R84" s="198"/>
      <c r="S84" s="194" t="s">
        <v>636</v>
      </c>
      <c r="T84" s="692">
        <v>43925</v>
      </c>
      <c r="U84" s="198">
        <v>-4.8499999999999996</v>
      </c>
      <c r="V84" s="194"/>
      <c r="W84" s="194"/>
      <c r="X84" s="194"/>
      <c r="Y84" s="194"/>
      <c r="Z84" s="194"/>
      <c r="AA84" s="194"/>
    </row>
    <row r="85" spans="1:27" s="3" customFormat="1" x14ac:dyDescent="0.25">
      <c r="A85" s="450"/>
      <c r="B85" s="281"/>
      <c r="C85" s="282"/>
      <c r="D85" s="163" t="s">
        <v>437</v>
      </c>
      <c r="E85" s="28"/>
      <c r="F85" s="274"/>
      <c r="G85" s="7"/>
      <c r="H85" s="674"/>
      <c r="I85" s="674"/>
      <c r="J85" s="29"/>
      <c r="K85" s="286"/>
      <c r="L85" s="194"/>
      <c r="M85" s="202"/>
      <c r="N85" s="194"/>
      <c r="O85" s="198"/>
      <c r="P85" s="198"/>
      <c r="Q85" s="198"/>
      <c r="R85" s="198"/>
      <c r="S85" s="194" t="s">
        <v>552</v>
      </c>
      <c r="T85" s="692">
        <v>44005</v>
      </c>
      <c r="U85" s="198">
        <v>780.08</v>
      </c>
      <c r="V85" s="194"/>
      <c r="W85" s="194"/>
      <c r="X85" s="194"/>
      <c r="Y85" s="194"/>
      <c r="Z85" s="194"/>
      <c r="AA85" s="194"/>
    </row>
    <row r="86" spans="1:27" s="3" customFormat="1" ht="108" customHeight="1" x14ac:dyDescent="0.25">
      <c r="A86" s="450" t="s">
        <v>532</v>
      </c>
      <c r="B86" s="281" t="s">
        <v>271</v>
      </c>
      <c r="C86" s="282">
        <v>11</v>
      </c>
      <c r="D86" s="163" t="s">
        <v>437</v>
      </c>
      <c r="E86" s="28">
        <v>990000</v>
      </c>
      <c r="F86" s="274"/>
      <c r="G86" s="7" t="s">
        <v>337</v>
      </c>
      <c r="H86" s="7"/>
      <c r="I86" s="804">
        <v>43743</v>
      </c>
      <c r="J86" s="793" t="s">
        <v>338</v>
      </c>
      <c r="K86" s="287" t="s">
        <v>1442</v>
      </c>
      <c r="L86" s="292" t="s">
        <v>917</v>
      </c>
      <c r="M86" s="633"/>
      <c r="N86" s="292" t="s">
        <v>344</v>
      </c>
      <c r="O86" s="199"/>
      <c r="P86" s="199">
        <v>671000</v>
      </c>
      <c r="Q86" s="199"/>
      <c r="R86" s="199"/>
      <c r="S86" s="292" t="s">
        <v>913</v>
      </c>
      <c r="T86" s="692">
        <v>43915</v>
      </c>
      <c r="U86" s="199">
        <v>673952.4</v>
      </c>
      <c r="V86" s="692" t="s">
        <v>930</v>
      </c>
      <c r="W86" s="692">
        <v>43915</v>
      </c>
      <c r="X86" s="292">
        <v>292.98</v>
      </c>
      <c r="Y86" s="692">
        <v>43903</v>
      </c>
      <c r="Z86" s="293" t="s">
        <v>1441</v>
      </c>
      <c r="AA86" s="292" t="s">
        <v>1233</v>
      </c>
    </row>
    <row r="87" spans="1:27" s="3" customFormat="1" ht="47.25" x14ac:dyDescent="0.25">
      <c r="A87" s="450"/>
      <c r="B87" s="281"/>
      <c r="C87" s="282"/>
      <c r="D87" s="163" t="s">
        <v>437</v>
      </c>
      <c r="E87" s="28"/>
      <c r="F87" s="274"/>
      <c r="G87" s="72"/>
      <c r="H87" s="288"/>
      <c r="I87" s="289"/>
      <c r="J87" s="290"/>
      <c r="K87" s="287"/>
      <c r="L87" s="292"/>
      <c r="M87" s="633"/>
      <c r="N87" s="292"/>
      <c r="O87" s="199"/>
      <c r="P87" s="199"/>
      <c r="Q87" s="199"/>
      <c r="R87" s="199"/>
      <c r="S87" s="292" t="s">
        <v>937</v>
      </c>
      <c r="T87" s="692">
        <v>43925</v>
      </c>
      <c r="U87" s="199">
        <v>1041123.6</v>
      </c>
      <c r="V87" s="692" t="s">
        <v>929</v>
      </c>
      <c r="W87" s="292"/>
      <c r="X87" s="292"/>
      <c r="Y87" s="692" t="s">
        <v>1440</v>
      </c>
      <c r="Z87" s="293"/>
      <c r="AA87" s="292"/>
    </row>
    <row r="88" spans="1:27" s="3" customFormat="1" ht="78.75" x14ac:dyDescent="0.25">
      <c r="A88" s="450"/>
      <c r="B88" s="281"/>
      <c r="C88" s="282"/>
      <c r="D88" s="163" t="s">
        <v>437</v>
      </c>
      <c r="E88" s="28"/>
      <c r="F88" s="274"/>
      <c r="G88" s="72"/>
      <c r="H88" s="288"/>
      <c r="I88" s="289"/>
      <c r="J88" s="290"/>
      <c r="K88" s="287"/>
      <c r="L88" s="292"/>
      <c r="M88" s="633"/>
      <c r="N88" s="292"/>
      <c r="O88" s="199"/>
      <c r="P88" s="199"/>
      <c r="Q88" s="199"/>
      <c r="R88" s="199"/>
      <c r="S88" s="292" t="s">
        <v>1333</v>
      </c>
      <c r="T88" s="692">
        <v>43973</v>
      </c>
      <c r="U88" s="199">
        <v>160637.4</v>
      </c>
      <c r="V88" s="692" t="s">
        <v>1259</v>
      </c>
      <c r="W88" s="692">
        <v>43972</v>
      </c>
      <c r="X88" s="199">
        <v>202.8</v>
      </c>
      <c r="Y88" s="692"/>
      <c r="Z88" s="293"/>
      <c r="AA88" s="292"/>
    </row>
    <row r="89" spans="1:27" s="3" customFormat="1" x14ac:dyDescent="0.25">
      <c r="A89" s="450"/>
      <c r="B89" s="281"/>
      <c r="C89" s="282"/>
      <c r="D89" s="163" t="s">
        <v>437</v>
      </c>
      <c r="E89" s="28"/>
      <c r="F89" s="274"/>
      <c r="G89" s="72"/>
      <c r="H89" s="288"/>
      <c r="I89" s="289"/>
      <c r="J89" s="290"/>
      <c r="K89" s="287"/>
      <c r="L89" s="292"/>
      <c r="M89" s="633"/>
      <c r="N89" s="292"/>
      <c r="O89" s="199"/>
      <c r="P89" s="199"/>
      <c r="Q89" s="199"/>
      <c r="R89" s="199"/>
      <c r="S89" s="292" t="s">
        <v>635</v>
      </c>
      <c r="T89" s="692">
        <v>43925</v>
      </c>
      <c r="U89" s="199">
        <v>343.26</v>
      </c>
      <c r="V89" s="692"/>
      <c r="W89" s="292"/>
      <c r="X89" s="292"/>
      <c r="Y89" s="692"/>
      <c r="Z89" s="293"/>
      <c r="AA89" s="292"/>
    </row>
    <row r="90" spans="1:27" s="3" customFormat="1" x14ac:dyDescent="0.25">
      <c r="A90" s="450"/>
      <c r="B90" s="281"/>
      <c r="C90" s="282"/>
      <c r="D90" s="163" t="s">
        <v>437</v>
      </c>
      <c r="E90" s="28"/>
      <c r="F90" s="274"/>
      <c r="G90" s="72"/>
      <c r="H90" s="288"/>
      <c r="I90" s="289"/>
      <c r="J90" s="290"/>
      <c r="K90" s="287"/>
      <c r="L90" s="292"/>
      <c r="M90" s="633"/>
      <c r="N90" s="292"/>
      <c r="O90" s="199"/>
      <c r="P90" s="199"/>
      <c r="Q90" s="199"/>
      <c r="R90" s="199"/>
      <c r="S90" s="292" t="s">
        <v>635</v>
      </c>
      <c r="T90" s="692">
        <v>43929</v>
      </c>
      <c r="U90" s="199">
        <v>26425.89</v>
      </c>
      <c r="V90" s="692"/>
      <c r="W90" s="292"/>
      <c r="X90" s="292"/>
      <c r="Y90" s="692"/>
      <c r="Z90" s="293"/>
      <c r="AA90" s="292"/>
    </row>
    <row r="91" spans="1:27" s="3" customFormat="1" x14ac:dyDescent="0.25">
      <c r="A91" s="450"/>
      <c r="B91" s="281"/>
      <c r="C91" s="282"/>
      <c r="D91" s="163" t="s">
        <v>437</v>
      </c>
      <c r="E91" s="28"/>
      <c r="F91" s="274"/>
      <c r="G91" s="72"/>
      <c r="H91" s="288"/>
      <c r="I91" s="289"/>
      <c r="J91" s="290"/>
      <c r="K91" s="287"/>
      <c r="L91" s="292"/>
      <c r="M91" s="633"/>
      <c r="N91" s="292"/>
      <c r="O91" s="199"/>
      <c r="P91" s="199"/>
      <c r="Q91" s="199"/>
      <c r="R91" s="199"/>
      <c r="S91" s="292" t="s">
        <v>636</v>
      </c>
      <c r="T91" s="692">
        <v>43934</v>
      </c>
      <c r="U91" s="199">
        <v>-892.06</v>
      </c>
      <c r="V91" s="692"/>
      <c r="W91" s="292"/>
      <c r="X91" s="292"/>
      <c r="Y91" s="692"/>
      <c r="Z91" s="293"/>
      <c r="AA91" s="292"/>
    </row>
    <row r="92" spans="1:27" s="3" customFormat="1" x14ac:dyDescent="0.25">
      <c r="A92" s="450"/>
      <c r="B92" s="281"/>
      <c r="C92" s="282"/>
      <c r="D92" s="163" t="s">
        <v>437</v>
      </c>
      <c r="E92" s="28"/>
      <c r="F92" s="274"/>
      <c r="G92" s="72"/>
      <c r="H92" s="288"/>
      <c r="I92" s="289"/>
      <c r="J92" s="290"/>
      <c r="K92" s="287"/>
      <c r="L92" s="292"/>
      <c r="M92" s="633"/>
      <c r="N92" s="292"/>
      <c r="O92" s="199"/>
      <c r="P92" s="199"/>
      <c r="Q92" s="199"/>
      <c r="R92" s="199"/>
      <c r="S92" s="292" t="s">
        <v>635</v>
      </c>
      <c r="T92" s="692">
        <v>43992</v>
      </c>
      <c r="U92" s="199">
        <v>2247.9499999999998</v>
      </c>
      <c r="V92" s="692"/>
      <c r="W92" s="292"/>
      <c r="X92" s="292"/>
      <c r="Y92" s="692"/>
      <c r="Z92" s="293"/>
      <c r="AA92" s="292"/>
    </row>
    <row r="93" spans="1:27" s="3" customFormat="1" x14ac:dyDescent="0.25">
      <c r="A93" s="450"/>
      <c r="B93" s="281"/>
      <c r="C93" s="282"/>
      <c r="D93" s="163" t="s">
        <v>437</v>
      </c>
      <c r="E93" s="28"/>
      <c r="F93" s="274"/>
      <c r="G93" s="72"/>
      <c r="H93" s="288"/>
      <c r="I93" s="289"/>
      <c r="J93" s="290"/>
      <c r="K93" s="287"/>
      <c r="L93" s="292"/>
      <c r="M93" s="633"/>
      <c r="N93" s="292"/>
      <c r="O93" s="199"/>
      <c r="P93" s="199"/>
      <c r="Q93" s="199"/>
      <c r="R93" s="199"/>
      <c r="S93" s="292" t="s">
        <v>636</v>
      </c>
      <c r="T93" s="692">
        <v>43997</v>
      </c>
      <c r="U93" s="199">
        <v>-1.83</v>
      </c>
      <c r="V93" s="692"/>
      <c r="W93" s="292"/>
      <c r="X93" s="292"/>
      <c r="Y93" s="692"/>
      <c r="Z93" s="293"/>
      <c r="AA93" s="292"/>
    </row>
    <row r="94" spans="1:27" s="3" customFormat="1" x14ac:dyDescent="0.25">
      <c r="A94" s="450"/>
      <c r="B94" s="281"/>
      <c r="C94" s="282"/>
      <c r="D94" s="163" t="s">
        <v>437</v>
      </c>
      <c r="E94" s="28"/>
      <c r="F94" s="274"/>
      <c r="G94" s="72"/>
      <c r="H94" s="288"/>
      <c r="I94" s="289"/>
      <c r="J94" s="290"/>
      <c r="K94" s="287"/>
      <c r="L94" s="292"/>
      <c r="M94" s="633"/>
      <c r="N94" s="292"/>
      <c r="O94" s="199"/>
      <c r="P94" s="199"/>
      <c r="Q94" s="199"/>
      <c r="R94" s="199"/>
      <c r="S94" s="292" t="s">
        <v>552</v>
      </c>
      <c r="T94" s="692">
        <v>44034</v>
      </c>
      <c r="U94" s="199">
        <v>1159.6300000000001</v>
      </c>
      <c r="V94" s="692"/>
      <c r="W94" s="292"/>
      <c r="X94" s="292"/>
      <c r="Y94" s="692"/>
      <c r="Z94" s="293"/>
      <c r="AA94" s="292"/>
    </row>
    <row r="95" spans="1:27" s="3" customFormat="1" x14ac:dyDescent="0.25">
      <c r="A95" s="450"/>
      <c r="B95" s="281"/>
      <c r="C95" s="282"/>
      <c r="D95" s="163" t="s">
        <v>437</v>
      </c>
      <c r="E95" s="28"/>
      <c r="F95" s="274"/>
      <c r="G95" s="72"/>
      <c r="H95" s="288"/>
      <c r="I95" s="289"/>
      <c r="J95" s="290"/>
      <c r="K95" s="287"/>
      <c r="L95" s="292"/>
      <c r="M95" s="633"/>
      <c r="N95" s="292"/>
      <c r="O95" s="199"/>
      <c r="P95" s="199"/>
      <c r="Q95" s="199"/>
      <c r="R95" s="199"/>
      <c r="S95" s="292" t="s">
        <v>552</v>
      </c>
      <c r="T95" s="692">
        <v>44034</v>
      </c>
      <c r="U95" s="199">
        <v>4978.4799999999996</v>
      </c>
      <c r="V95" s="692"/>
      <c r="W95" s="292"/>
      <c r="X95" s="292"/>
      <c r="Y95" s="692"/>
      <c r="Z95" s="293"/>
      <c r="AA95" s="292"/>
    </row>
    <row r="96" spans="1:27" s="3" customFormat="1" x14ac:dyDescent="0.25">
      <c r="A96" s="450"/>
      <c r="B96" s="281"/>
      <c r="C96" s="282"/>
      <c r="D96" s="163" t="s">
        <v>437</v>
      </c>
      <c r="E96" s="28"/>
      <c r="F96" s="274"/>
      <c r="G96" s="72"/>
      <c r="H96" s="288"/>
      <c r="I96" s="289"/>
      <c r="J96" s="290"/>
      <c r="K96" s="287"/>
      <c r="L96" s="292"/>
      <c r="M96" s="633"/>
      <c r="N96" s="292"/>
      <c r="O96" s="199"/>
      <c r="P96" s="199"/>
      <c r="Q96" s="199"/>
      <c r="R96" s="199"/>
      <c r="S96" s="292" t="s">
        <v>552</v>
      </c>
      <c r="T96" s="692">
        <v>44034</v>
      </c>
      <c r="U96" s="199">
        <v>7223.59</v>
      </c>
      <c r="V96" s="692"/>
      <c r="W96" s="292"/>
      <c r="X96" s="292"/>
      <c r="Y96" s="692"/>
      <c r="Z96" s="293"/>
      <c r="AA96" s="292"/>
    </row>
    <row r="97" spans="1:27" s="3" customFormat="1" x14ac:dyDescent="0.25">
      <c r="A97" s="450"/>
      <c r="B97" s="281"/>
      <c r="C97" s="282"/>
      <c r="D97" s="163" t="s">
        <v>437</v>
      </c>
      <c r="E97" s="28"/>
      <c r="F97" s="274"/>
      <c r="G97" s="72"/>
      <c r="H97" s="288"/>
      <c r="I97" s="289"/>
      <c r="J97" s="290"/>
      <c r="K97" s="287"/>
      <c r="L97" s="292"/>
      <c r="M97" s="633"/>
      <c r="N97" s="292"/>
      <c r="O97" s="199"/>
      <c r="P97" s="199"/>
      <c r="Q97" s="199"/>
      <c r="R97" s="199"/>
      <c r="S97" s="292" t="s">
        <v>636</v>
      </c>
      <c r="T97" s="692">
        <v>43929</v>
      </c>
      <c r="U97" s="199">
        <v>-24490.400000000001</v>
      </c>
      <c r="V97" s="692"/>
      <c r="W97" s="292"/>
      <c r="X97" s="292"/>
      <c r="Y97" s="692"/>
      <c r="Z97" s="293"/>
      <c r="AA97" s="292"/>
    </row>
    <row r="98" spans="1:27" s="3" customFormat="1" ht="235.5" customHeight="1" x14ac:dyDescent="0.25">
      <c r="A98" s="450" t="s">
        <v>533</v>
      </c>
      <c r="B98" s="27" t="s">
        <v>534</v>
      </c>
      <c r="C98" s="159">
        <v>1</v>
      </c>
      <c r="D98" s="223" t="s">
        <v>437</v>
      </c>
      <c r="E98" s="28">
        <v>34424</v>
      </c>
      <c r="F98" s="274"/>
      <c r="G98" s="72"/>
      <c r="H98" s="288"/>
      <c r="I98" s="289"/>
      <c r="J98" s="290" t="s">
        <v>535</v>
      </c>
      <c r="K98" s="287" t="s">
        <v>1203</v>
      </c>
      <c r="L98" s="292" t="s">
        <v>536</v>
      </c>
      <c r="M98" s="292"/>
      <c r="N98" s="292" t="s">
        <v>537</v>
      </c>
      <c r="O98" s="292"/>
      <c r="P98" s="292"/>
      <c r="Q98" s="199">
        <v>34180.5</v>
      </c>
      <c r="R98" s="292"/>
      <c r="S98" s="292" t="s">
        <v>538</v>
      </c>
      <c r="T98" s="692">
        <v>43886</v>
      </c>
      <c r="U98" s="199">
        <v>34180.5</v>
      </c>
      <c r="V98" s="692">
        <v>43802</v>
      </c>
      <c r="W98" s="292"/>
      <c r="X98" s="292"/>
      <c r="Y98" s="692">
        <v>43815</v>
      </c>
      <c r="Z98" s="293" t="s">
        <v>873</v>
      </c>
      <c r="AA98" s="292" t="s">
        <v>435</v>
      </c>
    </row>
    <row r="99" spans="1:27" s="3" customFormat="1" x14ac:dyDescent="0.25">
      <c r="A99" s="450"/>
      <c r="B99" s="27"/>
      <c r="C99" s="159"/>
      <c r="D99" s="223" t="s">
        <v>437</v>
      </c>
      <c r="E99" s="28"/>
      <c r="F99" s="274"/>
      <c r="G99" s="72"/>
      <c r="H99" s="288"/>
      <c r="I99" s="289"/>
      <c r="J99" s="290"/>
      <c r="K99" s="287"/>
      <c r="L99" s="294"/>
      <c r="M99" s="292"/>
      <c r="N99" s="292"/>
      <c r="O99" s="292"/>
      <c r="P99" s="292"/>
      <c r="Q99" s="199"/>
      <c r="R99" s="292"/>
      <c r="S99" s="292" t="s">
        <v>552</v>
      </c>
      <c r="T99" s="692">
        <v>43896</v>
      </c>
      <c r="U99" s="199">
        <v>307.62</v>
      </c>
      <c r="V99" s="692"/>
      <c r="W99" s="292"/>
      <c r="X99" s="292"/>
      <c r="Y99" s="692"/>
      <c r="Z99" s="293"/>
      <c r="AA99" s="292"/>
    </row>
    <row r="100" spans="1:27" s="3" customFormat="1" ht="409.5" x14ac:dyDescent="0.25">
      <c r="A100" s="450" t="s">
        <v>539</v>
      </c>
      <c r="B100" s="281" t="s">
        <v>272</v>
      </c>
      <c r="C100" s="282">
        <v>6</v>
      </c>
      <c r="D100" s="163" t="s">
        <v>437</v>
      </c>
      <c r="E100" s="28" t="e">
        <f>#REF!*C100</f>
        <v>#REF!</v>
      </c>
      <c r="F100" s="274"/>
      <c r="G100" s="295" t="s">
        <v>340</v>
      </c>
      <c r="H100" s="296">
        <v>43522</v>
      </c>
      <c r="I100" s="296">
        <v>43560</v>
      </c>
      <c r="J100" s="290" t="s">
        <v>1110</v>
      </c>
      <c r="K100" s="784" t="s">
        <v>1882</v>
      </c>
      <c r="L100" s="160" t="s">
        <v>1111</v>
      </c>
      <c r="M100" s="7"/>
      <c r="N100" s="7" t="s">
        <v>487</v>
      </c>
      <c r="O100" s="144"/>
      <c r="P100" s="144"/>
      <c r="Q100" s="144">
        <v>727053.06</v>
      </c>
      <c r="R100" s="144"/>
      <c r="S100" s="7"/>
      <c r="T100" s="7"/>
      <c r="U100" s="144"/>
      <c r="V100" s="7"/>
      <c r="W100" s="7"/>
      <c r="X100" s="7"/>
      <c r="Y100" s="7"/>
      <c r="Z100" s="7" t="s">
        <v>1947</v>
      </c>
      <c r="AA100" s="7" t="s">
        <v>1225</v>
      </c>
    </row>
    <row r="101" spans="1:27" s="3" customFormat="1" ht="220.5" x14ac:dyDescent="0.25">
      <c r="A101" s="450" t="s">
        <v>540</v>
      </c>
      <c r="B101" s="281" t="s">
        <v>541</v>
      </c>
      <c r="C101" s="282">
        <v>41</v>
      </c>
      <c r="D101" s="163" t="s">
        <v>437</v>
      </c>
      <c r="E101" s="28">
        <v>1579000</v>
      </c>
      <c r="F101" s="274"/>
      <c r="G101" s="295"/>
      <c r="H101" s="296"/>
      <c r="I101" s="296"/>
      <c r="J101" s="290" t="s">
        <v>542</v>
      </c>
      <c r="K101" s="784" t="s">
        <v>1855</v>
      </c>
      <c r="L101" s="294" t="s">
        <v>543</v>
      </c>
      <c r="M101" s="297" t="s">
        <v>440</v>
      </c>
      <c r="N101" s="292" t="s">
        <v>544</v>
      </c>
      <c r="O101" s="292"/>
      <c r="P101" s="292"/>
      <c r="Q101" s="199">
        <v>2331020.91</v>
      </c>
      <c r="R101" s="292"/>
      <c r="S101" s="292" t="s">
        <v>545</v>
      </c>
      <c r="T101" s="292"/>
      <c r="U101" s="199"/>
      <c r="V101" s="692"/>
      <c r="W101" s="292"/>
      <c r="X101" s="292"/>
      <c r="Y101" s="692" t="s">
        <v>546</v>
      </c>
      <c r="Z101" s="293" t="s">
        <v>955</v>
      </c>
      <c r="AA101" s="292" t="s">
        <v>396</v>
      </c>
    </row>
    <row r="102" spans="1:27" s="3" customFormat="1" ht="63" x14ac:dyDescent="0.25">
      <c r="A102" s="450"/>
      <c r="B102" s="281"/>
      <c r="C102" s="282"/>
      <c r="D102" s="163" t="s">
        <v>437</v>
      </c>
      <c r="E102" s="28"/>
      <c r="F102" s="274"/>
      <c r="G102" s="295"/>
      <c r="H102" s="296"/>
      <c r="I102" s="296"/>
      <c r="J102" s="290"/>
      <c r="K102" s="784"/>
      <c r="L102" s="294"/>
      <c r="M102" s="297"/>
      <c r="N102" s="292"/>
      <c r="O102" s="292"/>
      <c r="P102" s="292"/>
      <c r="Q102" s="199"/>
      <c r="R102" s="292"/>
      <c r="S102" s="292" t="s">
        <v>547</v>
      </c>
      <c r="T102" s="692">
        <v>43805</v>
      </c>
      <c r="U102" s="199">
        <v>253410.1</v>
      </c>
      <c r="V102" s="692" t="s">
        <v>548</v>
      </c>
      <c r="W102" s="292"/>
      <c r="X102" s="292"/>
      <c r="Y102" s="692"/>
      <c r="Z102" s="292"/>
      <c r="AA102" s="292"/>
    </row>
    <row r="103" spans="1:27" s="3" customFormat="1" ht="63" x14ac:dyDescent="0.25">
      <c r="A103" s="450"/>
      <c r="B103" s="281"/>
      <c r="C103" s="282"/>
      <c r="D103" s="163" t="s">
        <v>437</v>
      </c>
      <c r="E103" s="28"/>
      <c r="F103" s="274"/>
      <c r="G103" s="295"/>
      <c r="H103" s="296"/>
      <c r="I103" s="296"/>
      <c r="J103" s="290"/>
      <c r="K103" s="784"/>
      <c r="L103" s="294"/>
      <c r="M103" s="297"/>
      <c r="N103" s="292"/>
      <c r="O103" s="292"/>
      <c r="P103" s="292"/>
      <c r="Q103" s="199"/>
      <c r="R103" s="292"/>
      <c r="S103" s="292" t="s">
        <v>549</v>
      </c>
      <c r="T103" s="692">
        <v>43830</v>
      </c>
      <c r="U103" s="199">
        <v>506583.2</v>
      </c>
      <c r="V103" s="692" t="s">
        <v>550</v>
      </c>
      <c r="W103" s="292"/>
      <c r="X103" s="292"/>
      <c r="Y103" s="692" t="s">
        <v>551</v>
      </c>
      <c r="Z103" s="292"/>
      <c r="AA103" s="292"/>
    </row>
    <row r="104" spans="1:27" s="3" customFormat="1" x14ac:dyDescent="0.25">
      <c r="A104" s="450"/>
      <c r="B104" s="281"/>
      <c r="C104" s="282"/>
      <c r="D104" s="163" t="s">
        <v>437</v>
      </c>
      <c r="E104" s="28"/>
      <c r="F104" s="274"/>
      <c r="G104" s="295"/>
      <c r="H104" s="296"/>
      <c r="I104" s="296"/>
      <c r="J104" s="290"/>
      <c r="K104" s="784"/>
      <c r="L104" s="294"/>
      <c r="M104" s="297"/>
      <c r="N104" s="292"/>
      <c r="O104" s="292"/>
      <c r="P104" s="292"/>
      <c r="Q104" s="199"/>
      <c r="R104" s="292"/>
      <c r="S104" s="292" t="s">
        <v>552</v>
      </c>
      <c r="T104" s="692">
        <v>43829</v>
      </c>
      <c r="U104" s="199">
        <v>2280.69</v>
      </c>
      <c r="V104" s="692"/>
      <c r="W104" s="292"/>
      <c r="X104" s="292"/>
      <c r="Y104" s="692"/>
      <c r="Z104" s="292"/>
      <c r="AA104" s="292"/>
    </row>
    <row r="105" spans="1:27" s="3" customFormat="1" x14ac:dyDescent="0.25">
      <c r="A105" s="450"/>
      <c r="B105" s="281"/>
      <c r="C105" s="282"/>
      <c r="D105" s="163" t="s">
        <v>437</v>
      </c>
      <c r="E105" s="28"/>
      <c r="F105" s="274"/>
      <c r="G105" s="295"/>
      <c r="H105" s="296"/>
      <c r="I105" s="296"/>
      <c r="J105" s="290"/>
      <c r="K105" s="784"/>
      <c r="L105" s="294"/>
      <c r="M105" s="297"/>
      <c r="N105" s="292"/>
      <c r="O105" s="292"/>
      <c r="P105" s="292"/>
      <c r="Q105" s="199"/>
      <c r="R105" s="292"/>
      <c r="S105" s="292" t="s">
        <v>552</v>
      </c>
      <c r="T105" s="692">
        <v>43864</v>
      </c>
      <c r="U105" s="199">
        <v>4559.25</v>
      </c>
      <c r="V105" s="692"/>
      <c r="W105" s="292"/>
      <c r="X105" s="292"/>
      <c r="Y105" s="692"/>
      <c r="Z105" s="292"/>
      <c r="AA105" s="292"/>
    </row>
    <row r="106" spans="1:27" s="3" customFormat="1" ht="63" x14ac:dyDescent="0.25">
      <c r="A106" s="450"/>
      <c r="B106" s="281"/>
      <c r="C106" s="282"/>
      <c r="D106" s="163" t="s">
        <v>437</v>
      </c>
      <c r="E106" s="28"/>
      <c r="F106" s="274"/>
      <c r="G106" s="295"/>
      <c r="H106" s="296"/>
      <c r="I106" s="296"/>
      <c r="J106" s="290"/>
      <c r="K106" s="784"/>
      <c r="L106" s="294"/>
      <c r="M106" s="297"/>
      <c r="N106" s="292"/>
      <c r="O106" s="292"/>
      <c r="P106" s="292"/>
      <c r="Q106" s="199"/>
      <c r="R106" s="292"/>
      <c r="S106" s="292" t="s">
        <v>863</v>
      </c>
      <c r="T106" s="692">
        <v>43921</v>
      </c>
      <c r="U106" s="199">
        <v>1571027.61</v>
      </c>
      <c r="V106" s="692" t="s">
        <v>861</v>
      </c>
      <c r="W106" s="292"/>
      <c r="X106" s="292"/>
      <c r="Y106" s="692" t="s">
        <v>951</v>
      </c>
      <c r="Z106" s="292"/>
      <c r="AA106" s="292"/>
    </row>
    <row r="107" spans="1:27" s="3" customFormat="1" x14ac:dyDescent="0.25">
      <c r="A107" s="450"/>
      <c r="B107" s="281"/>
      <c r="C107" s="282"/>
      <c r="D107" s="163" t="s">
        <v>437</v>
      </c>
      <c r="E107" s="28"/>
      <c r="F107" s="274"/>
      <c r="G107" s="295"/>
      <c r="H107" s="296"/>
      <c r="I107" s="296"/>
      <c r="J107" s="290"/>
      <c r="K107" s="784"/>
      <c r="L107" s="294"/>
      <c r="M107" s="297"/>
      <c r="N107" s="292"/>
      <c r="O107" s="292"/>
      <c r="P107" s="292"/>
      <c r="Q107" s="199"/>
      <c r="R107" s="292"/>
      <c r="S107" s="292" t="s">
        <v>552</v>
      </c>
      <c r="T107" s="692">
        <v>44025</v>
      </c>
      <c r="U107" s="199">
        <v>11154.3</v>
      </c>
      <c r="V107" s="692"/>
      <c r="W107" s="292"/>
      <c r="X107" s="292"/>
      <c r="Y107" s="692"/>
      <c r="Z107" s="292"/>
      <c r="AA107" s="292"/>
    </row>
    <row r="108" spans="1:27" s="3" customFormat="1" ht="204.75" x14ac:dyDescent="0.25">
      <c r="A108" s="450" t="s">
        <v>553</v>
      </c>
      <c r="B108" s="281" t="s">
        <v>554</v>
      </c>
      <c r="C108" s="282">
        <v>25</v>
      </c>
      <c r="D108" s="163" t="s">
        <v>437</v>
      </c>
      <c r="E108" s="28">
        <v>470000</v>
      </c>
      <c r="F108" s="274"/>
      <c r="G108" s="295"/>
      <c r="H108" s="296"/>
      <c r="I108" s="296"/>
      <c r="J108" s="290" t="s">
        <v>555</v>
      </c>
      <c r="K108" s="784" t="s">
        <v>1856</v>
      </c>
      <c r="L108" s="294" t="s">
        <v>556</v>
      </c>
      <c r="M108" s="292"/>
      <c r="N108" s="292" t="s">
        <v>557</v>
      </c>
      <c r="O108" s="292"/>
      <c r="P108" s="292"/>
      <c r="Q108" s="199">
        <v>934765.5</v>
      </c>
      <c r="R108" s="292"/>
      <c r="S108" s="292" t="s">
        <v>856</v>
      </c>
      <c r="T108" s="692">
        <v>43840</v>
      </c>
      <c r="U108" s="199">
        <v>467382.75</v>
      </c>
      <c r="V108" s="692" t="s">
        <v>558</v>
      </c>
      <c r="W108" s="292"/>
      <c r="X108" s="292"/>
      <c r="Y108" s="692">
        <v>43839</v>
      </c>
      <c r="Z108" s="293" t="s">
        <v>876</v>
      </c>
      <c r="AA108" s="292" t="s">
        <v>465</v>
      </c>
    </row>
    <row r="109" spans="1:27" s="3" customFormat="1" x14ac:dyDescent="0.25">
      <c r="A109" s="450"/>
      <c r="B109" s="281"/>
      <c r="C109" s="282"/>
      <c r="D109" s="163" t="s">
        <v>437</v>
      </c>
      <c r="E109" s="28"/>
      <c r="F109" s="274"/>
      <c r="G109" s="295"/>
      <c r="H109" s="296"/>
      <c r="I109" s="296"/>
      <c r="J109" s="290"/>
      <c r="K109" s="784"/>
      <c r="L109" s="294"/>
      <c r="M109" s="292"/>
      <c r="N109" s="292"/>
      <c r="O109" s="292"/>
      <c r="P109" s="292"/>
      <c r="Q109" s="199"/>
      <c r="R109" s="292"/>
      <c r="S109" s="292" t="s">
        <v>635</v>
      </c>
      <c r="T109" s="692">
        <v>43888</v>
      </c>
      <c r="U109" s="199">
        <v>243039.03</v>
      </c>
      <c r="V109" s="692"/>
      <c r="W109" s="292"/>
      <c r="X109" s="292"/>
      <c r="Y109" s="692"/>
      <c r="Z109" s="292"/>
      <c r="AA109" s="292"/>
    </row>
    <row r="110" spans="1:27" s="3" customFormat="1" ht="63" x14ac:dyDescent="0.25">
      <c r="A110" s="450"/>
      <c r="B110" s="281"/>
      <c r="C110" s="282"/>
      <c r="D110" s="163" t="s">
        <v>437</v>
      </c>
      <c r="E110" s="28"/>
      <c r="F110" s="274"/>
      <c r="G110" s="295"/>
      <c r="H110" s="296"/>
      <c r="I110" s="296"/>
      <c r="J110" s="290"/>
      <c r="K110" s="784"/>
      <c r="L110" s="294"/>
      <c r="M110" s="292"/>
      <c r="N110" s="292"/>
      <c r="O110" s="292"/>
      <c r="P110" s="292"/>
      <c r="Q110" s="199"/>
      <c r="R110" s="292"/>
      <c r="S110" s="292" t="s">
        <v>857</v>
      </c>
      <c r="T110" s="692">
        <v>43888</v>
      </c>
      <c r="U110" s="199">
        <v>224343.72</v>
      </c>
      <c r="V110" s="692" t="s">
        <v>559</v>
      </c>
      <c r="W110" s="292"/>
      <c r="X110" s="292"/>
      <c r="Y110" s="292"/>
      <c r="Z110" s="292"/>
      <c r="AA110" s="292"/>
    </row>
    <row r="111" spans="1:27" s="3" customFormat="1" x14ac:dyDescent="0.25">
      <c r="A111" s="450"/>
      <c r="B111" s="281"/>
      <c r="C111" s="282"/>
      <c r="D111" s="163" t="s">
        <v>437</v>
      </c>
      <c r="E111" s="28"/>
      <c r="F111" s="274"/>
      <c r="G111" s="295"/>
      <c r="H111" s="296"/>
      <c r="I111" s="296"/>
      <c r="J111" s="290"/>
      <c r="K111" s="784"/>
      <c r="L111" s="292"/>
      <c r="M111" s="444"/>
      <c r="N111" s="367"/>
      <c r="O111" s="297"/>
      <c r="P111" s="292"/>
      <c r="Q111" s="199"/>
      <c r="R111" s="292"/>
      <c r="S111" s="292" t="s">
        <v>552</v>
      </c>
      <c r="T111" s="692">
        <v>43944</v>
      </c>
      <c r="U111" s="199">
        <v>6393.8</v>
      </c>
      <c r="V111" s="692"/>
      <c r="W111" s="292"/>
      <c r="X111" s="292"/>
      <c r="Y111" s="445"/>
      <c r="Z111" s="367"/>
      <c r="AA111" s="297"/>
    </row>
    <row r="112" spans="1:27" s="3" customFormat="1" x14ac:dyDescent="0.25">
      <c r="A112" s="450"/>
      <c r="B112" s="281"/>
      <c r="C112" s="282"/>
      <c r="D112" s="163" t="s">
        <v>437</v>
      </c>
      <c r="E112" s="28"/>
      <c r="F112" s="274"/>
      <c r="G112" s="295"/>
      <c r="H112" s="296"/>
      <c r="I112" s="296"/>
      <c r="J112" s="290"/>
      <c r="K112" s="784"/>
      <c r="L112" s="443"/>
      <c r="M112" s="444"/>
      <c r="N112" s="367"/>
      <c r="O112" s="297"/>
      <c r="P112" s="292"/>
      <c r="Q112" s="199"/>
      <c r="R112" s="292"/>
      <c r="S112" s="292" t="s">
        <v>552</v>
      </c>
      <c r="T112" s="692">
        <v>43970</v>
      </c>
      <c r="U112" s="199">
        <v>1592.84</v>
      </c>
      <c r="V112" s="692"/>
      <c r="W112" s="292"/>
      <c r="X112" s="292"/>
      <c r="Y112" s="445"/>
      <c r="Z112" s="367"/>
      <c r="AA112" s="297"/>
    </row>
    <row r="113" spans="1:27" s="3" customFormat="1" ht="409.5" x14ac:dyDescent="0.25">
      <c r="A113" s="450" t="s">
        <v>769</v>
      </c>
      <c r="B113" s="51" t="s">
        <v>956</v>
      </c>
      <c r="C113" s="298">
        <v>50</v>
      </c>
      <c r="D113" s="163" t="s">
        <v>437</v>
      </c>
      <c r="E113" s="28">
        <v>404000</v>
      </c>
      <c r="F113" s="274"/>
      <c r="G113" s="295"/>
      <c r="H113" s="296"/>
      <c r="I113" s="296"/>
      <c r="J113" s="290" t="s">
        <v>964</v>
      </c>
      <c r="K113" s="784" t="s">
        <v>1944</v>
      </c>
      <c r="L113" s="72" t="s">
        <v>957</v>
      </c>
      <c r="M113" s="300"/>
      <c r="N113" s="295" t="s">
        <v>958</v>
      </c>
      <c r="O113" s="797"/>
      <c r="P113" s="23"/>
      <c r="Q113" s="48">
        <v>375829</v>
      </c>
      <c r="R113" s="23"/>
      <c r="S113" s="23" t="s">
        <v>959</v>
      </c>
      <c r="T113" s="693">
        <v>43823</v>
      </c>
      <c r="U113" s="48">
        <v>375829</v>
      </c>
      <c r="V113" s="23" t="s">
        <v>960</v>
      </c>
      <c r="W113" s="23"/>
      <c r="X113" s="23"/>
      <c r="Y113" s="170" t="s">
        <v>961</v>
      </c>
      <c r="Z113" s="295" t="s">
        <v>1943</v>
      </c>
      <c r="AA113" s="797" t="s">
        <v>444</v>
      </c>
    </row>
    <row r="114" spans="1:27" s="3" customFormat="1" ht="47.25" x14ac:dyDescent="0.25">
      <c r="A114" s="450"/>
      <c r="B114" s="51"/>
      <c r="C114" s="298"/>
      <c r="D114" s="163" t="s">
        <v>437</v>
      </c>
      <c r="E114" s="28"/>
      <c r="F114" s="274"/>
      <c r="G114" s="295"/>
      <c r="H114" s="296"/>
      <c r="I114" s="296"/>
      <c r="J114" s="290"/>
      <c r="K114" s="784"/>
      <c r="L114" s="72"/>
      <c r="M114" s="300"/>
      <c r="N114" s="295"/>
      <c r="O114" s="797"/>
      <c r="P114" s="23"/>
      <c r="Q114" s="48">
        <v>403990</v>
      </c>
      <c r="R114" s="23"/>
      <c r="S114" s="23" t="s">
        <v>962</v>
      </c>
      <c r="T114" s="693">
        <v>43928</v>
      </c>
      <c r="U114" s="48">
        <v>64025</v>
      </c>
      <c r="V114" s="23" t="s">
        <v>963</v>
      </c>
      <c r="W114" s="23"/>
      <c r="X114" s="23"/>
      <c r="Y114" s="170"/>
      <c r="Z114" s="143"/>
      <c r="AA114" s="797"/>
    </row>
    <row r="115" spans="1:27" s="3" customFormat="1" x14ac:dyDescent="0.25">
      <c r="A115" s="450"/>
      <c r="B115" s="51"/>
      <c r="C115" s="298"/>
      <c r="D115" s="163" t="s">
        <v>437</v>
      </c>
      <c r="E115" s="28"/>
      <c r="F115" s="274"/>
      <c r="G115" s="295"/>
      <c r="H115" s="296"/>
      <c r="I115" s="296"/>
      <c r="J115" s="290"/>
      <c r="K115" s="784"/>
      <c r="L115" s="72"/>
      <c r="M115" s="300"/>
      <c r="N115" s="295"/>
      <c r="O115" s="797"/>
      <c r="P115" s="23"/>
      <c r="Q115" s="48"/>
      <c r="R115" s="23"/>
      <c r="S115" s="23" t="s">
        <v>552</v>
      </c>
      <c r="T115" s="693">
        <v>43864</v>
      </c>
      <c r="U115" s="48">
        <v>3382.46</v>
      </c>
      <c r="V115" s="23"/>
      <c r="W115" s="23"/>
      <c r="X115" s="23"/>
      <c r="Y115" s="170"/>
      <c r="Z115" s="301"/>
      <c r="AA115" s="797"/>
    </row>
    <row r="116" spans="1:27" s="3" customFormat="1" ht="47.25" x14ac:dyDescent="0.25">
      <c r="A116" s="450"/>
      <c r="B116" s="51"/>
      <c r="C116" s="298"/>
      <c r="D116" s="163" t="s">
        <v>437</v>
      </c>
      <c r="E116" s="28"/>
      <c r="F116" s="274"/>
      <c r="G116" s="295"/>
      <c r="H116" s="296"/>
      <c r="I116" s="296"/>
      <c r="J116" s="290"/>
      <c r="K116" s="784"/>
      <c r="L116" s="72"/>
      <c r="M116" s="300"/>
      <c r="N116" s="295"/>
      <c r="O116" s="797"/>
      <c r="P116" s="23"/>
      <c r="Q116" s="48"/>
      <c r="R116" s="23"/>
      <c r="S116" s="23" t="s">
        <v>1201</v>
      </c>
      <c r="T116" s="693">
        <v>43938</v>
      </c>
      <c r="U116" s="48">
        <v>67995</v>
      </c>
      <c r="V116" s="23" t="s">
        <v>1216</v>
      </c>
      <c r="W116" s="23"/>
      <c r="X116" s="23"/>
      <c r="Y116" s="170" t="s">
        <v>1217</v>
      </c>
      <c r="Z116" s="301"/>
      <c r="AA116" s="797"/>
    </row>
    <row r="117" spans="1:27" s="3" customFormat="1" x14ac:dyDescent="0.25">
      <c r="A117" s="450"/>
      <c r="B117" s="51"/>
      <c r="C117" s="298"/>
      <c r="D117" s="163" t="s">
        <v>437</v>
      </c>
      <c r="E117" s="28"/>
      <c r="F117" s="274"/>
      <c r="G117" s="295"/>
      <c r="H117" s="296"/>
      <c r="I117" s="296"/>
      <c r="J117" s="290"/>
      <c r="K117" s="784"/>
      <c r="L117" s="72"/>
      <c r="M117" s="300"/>
      <c r="N117" s="295"/>
      <c r="O117" s="797"/>
      <c r="P117" s="23"/>
      <c r="Q117" s="48"/>
      <c r="R117" s="23"/>
      <c r="S117" s="23" t="s">
        <v>552</v>
      </c>
      <c r="T117" s="693">
        <v>43976</v>
      </c>
      <c r="U117" s="48">
        <v>454.58</v>
      </c>
      <c r="V117" s="23"/>
      <c r="W117" s="23"/>
      <c r="X117" s="23"/>
      <c r="Y117" s="170"/>
      <c r="Z117" s="301"/>
      <c r="AA117" s="797"/>
    </row>
    <row r="118" spans="1:27" s="3" customFormat="1" x14ac:dyDescent="0.25">
      <c r="A118" s="450"/>
      <c r="B118" s="51"/>
      <c r="C118" s="298"/>
      <c r="D118" s="163" t="s">
        <v>437</v>
      </c>
      <c r="E118" s="28"/>
      <c r="F118" s="274"/>
      <c r="G118" s="295"/>
      <c r="H118" s="296"/>
      <c r="I118" s="296"/>
      <c r="J118" s="290"/>
      <c r="K118" s="784"/>
      <c r="L118" s="72"/>
      <c r="M118" s="300"/>
      <c r="N118" s="295"/>
      <c r="O118" s="797"/>
      <c r="P118" s="23"/>
      <c r="Q118" s="48"/>
      <c r="R118" s="23"/>
      <c r="S118" s="23" t="s">
        <v>552</v>
      </c>
      <c r="T118" s="693">
        <v>43991</v>
      </c>
      <c r="U118" s="48">
        <v>482.76</v>
      </c>
      <c r="V118" s="23"/>
      <c r="W118" s="23"/>
      <c r="X118" s="23"/>
      <c r="Y118" s="170"/>
      <c r="Z118" s="301"/>
      <c r="AA118" s="797"/>
    </row>
    <row r="119" spans="1:27" s="3" customFormat="1" ht="47.25" x14ac:dyDescent="0.25">
      <c r="A119" s="450"/>
      <c r="B119" s="51"/>
      <c r="C119" s="298"/>
      <c r="D119" s="163" t="s">
        <v>437</v>
      </c>
      <c r="E119" s="28"/>
      <c r="F119" s="274"/>
      <c r="G119" s="735"/>
      <c r="H119" s="736"/>
      <c r="I119" s="736"/>
      <c r="J119" s="290"/>
      <c r="K119" s="247"/>
      <c r="L119" s="396"/>
      <c r="M119" s="300"/>
      <c r="N119" s="295"/>
      <c r="O119" s="797"/>
      <c r="P119" s="23"/>
      <c r="Q119" s="48"/>
      <c r="R119" s="23"/>
      <c r="S119" s="23" t="s">
        <v>1844</v>
      </c>
      <c r="T119" s="693">
        <v>44060</v>
      </c>
      <c r="U119" s="48">
        <v>67985</v>
      </c>
      <c r="V119" s="23" t="s">
        <v>1881</v>
      </c>
      <c r="W119" s="23"/>
      <c r="X119" s="23"/>
      <c r="Y119" s="391" t="s">
        <v>1942</v>
      </c>
      <c r="Z119" s="301"/>
      <c r="AA119" s="797"/>
    </row>
    <row r="120" spans="1:27" s="3" customFormat="1" ht="102" customHeight="1" x14ac:dyDescent="0.25">
      <c r="A120" s="450"/>
      <c r="B120" s="51" t="s">
        <v>956</v>
      </c>
      <c r="C120" s="665">
        <v>50</v>
      </c>
      <c r="D120" s="163" t="s">
        <v>437</v>
      </c>
      <c r="E120" s="657">
        <v>592888.04</v>
      </c>
      <c r="F120" s="274"/>
      <c r="G120" s="695" t="s">
        <v>1690</v>
      </c>
      <c r="H120" s="695">
        <v>44021</v>
      </c>
      <c r="I120" s="695">
        <v>44029</v>
      </c>
      <c r="J120" s="156" t="s">
        <v>1689</v>
      </c>
      <c r="K120" s="661" t="s">
        <v>1838</v>
      </c>
      <c r="L120" s="662"/>
      <c r="M120" s="300"/>
      <c r="N120" s="295"/>
      <c r="O120" s="797"/>
      <c r="P120" s="23"/>
      <c r="Q120" s="48"/>
      <c r="R120" s="23"/>
      <c r="S120" s="23"/>
      <c r="T120" s="693"/>
      <c r="U120" s="48"/>
      <c r="V120" s="23"/>
      <c r="W120" s="23"/>
      <c r="X120" s="23"/>
      <c r="Y120" s="170"/>
      <c r="Z120" s="301"/>
      <c r="AA120" s="797"/>
    </row>
    <row r="121" spans="1:27" s="125" customFormat="1" ht="409.5" x14ac:dyDescent="0.25">
      <c r="A121" s="450" t="s">
        <v>770</v>
      </c>
      <c r="B121" s="114" t="s">
        <v>74</v>
      </c>
      <c r="C121" s="50">
        <v>1</v>
      </c>
      <c r="D121" s="223" t="s">
        <v>437</v>
      </c>
      <c r="E121" s="230">
        <v>5000000</v>
      </c>
      <c r="F121" s="793" t="s">
        <v>250</v>
      </c>
      <c r="G121" s="7" t="s">
        <v>898</v>
      </c>
      <c r="H121" s="804">
        <v>43887</v>
      </c>
      <c r="I121" s="804">
        <v>43903</v>
      </c>
      <c r="J121" s="156" t="s">
        <v>1323</v>
      </c>
      <c r="K121" s="8" t="s">
        <v>1823</v>
      </c>
      <c r="L121" s="7"/>
      <c r="M121" s="7"/>
      <c r="N121" s="7"/>
      <c r="O121" s="144"/>
      <c r="P121" s="144"/>
      <c r="Q121" s="144"/>
      <c r="R121" s="144"/>
      <c r="S121" s="7"/>
      <c r="T121" s="7"/>
      <c r="U121" s="144"/>
      <c r="V121" s="7"/>
      <c r="W121" s="7"/>
      <c r="X121" s="7"/>
      <c r="Y121" s="7"/>
      <c r="Z121" s="241" t="s">
        <v>965</v>
      </c>
      <c r="AA121" s="7"/>
    </row>
    <row r="122" spans="1:27" s="125" customFormat="1" ht="87.75" customHeight="1" x14ac:dyDescent="0.25">
      <c r="A122" s="450" t="s">
        <v>771</v>
      </c>
      <c r="B122" s="114" t="s">
        <v>33</v>
      </c>
      <c r="C122" s="50">
        <v>8</v>
      </c>
      <c r="D122" s="223" t="s">
        <v>437</v>
      </c>
      <c r="E122" s="230">
        <v>912000</v>
      </c>
      <c r="F122" s="302"/>
      <c r="G122" s="117" t="s">
        <v>66</v>
      </c>
      <c r="H122" s="260"/>
      <c r="I122" s="123"/>
      <c r="J122" s="7"/>
      <c r="K122" s="241" t="s">
        <v>965</v>
      </c>
      <c r="L122" s="7"/>
      <c r="M122" s="7"/>
      <c r="N122" s="7"/>
      <c r="O122" s="144"/>
      <c r="P122" s="144"/>
      <c r="Q122" s="144"/>
      <c r="R122" s="144"/>
      <c r="S122" s="7"/>
      <c r="T122" s="7"/>
      <c r="U122" s="144"/>
      <c r="V122" s="7"/>
      <c r="W122" s="7"/>
      <c r="X122" s="7"/>
      <c r="Y122" s="7"/>
      <c r="Z122" s="241" t="s">
        <v>965</v>
      </c>
      <c r="AA122" s="7"/>
    </row>
    <row r="123" spans="1:27" s="3" customFormat="1" ht="54.75" customHeight="1" x14ac:dyDescent="0.25">
      <c r="A123" s="450" t="s">
        <v>772</v>
      </c>
      <c r="B123" s="51" t="s">
        <v>1379</v>
      </c>
      <c r="C123" s="298">
        <v>1</v>
      </c>
      <c r="D123" s="163" t="s">
        <v>437</v>
      </c>
      <c r="E123" s="245" t="s">
        <v>1500</v>
      </c>
      <c r="F123" s="274"/>
      <c r="G123" s="295" t="s">
        <v>1501</v>
      </c>
      <c r="H123" s="296">
        <v>44032</v>
      </c>
      <c r="I123" s="296">
        <v>44043</v>
      </c>
      <c r="J123" s="664" t="s">
        <v>1737</v>
      </c>
      <c r="K123" s="109" t="s">
        <v>1736</v>
      </c>
      <c r="L123" s="73"/>
      <c r="M123" s="300"/>
      <c r="N123" s="160"/>
      <c r="O123" s="797"/>
      <c r="P123" s="23"/>
      <c r="Q123" s="48"/>
      <c r="R123" s="23"/>
      <c r="S123" s="23"/>
      <c r="T123" s="23"/>
      <c r="U123" s="48"/>
      <c r="V123" s="23"/>
      <c r="W123" s="23"/>
      <c r="X123" s="23"/>
      <c r="Y123" s="170"/>
      <c r="Z123" s="412" t="s">
        <v>1376</v>
      </c>
      <c r="AA123" s="797"/>
    </row>
    <row r="124" spans="1:27" s="3" customFormat="1" ht="83.25" customHeight="1" x14ac:dyDescent="0.25">
      <c r="A124" s="450"/>
      <c r="B124" s="51" t="s">
        <v>1740</v>
      </c>
      <c r="C124" s="298">
        <v>1</v>
      </c>
      <c r="D124" s="163"/>
      <c r="E124" s="245">
        <v>83127.210000000006</v>
      </c>
      <c r="F124" s="274"/>
      <c r="G124" s="295" t="s">
        <v>1501</v>
      </c>
      <c r="H124" s="296">
        <v>44032</v>
      </c>
      <c r="I124" s="296">
        <v>44043</v>
      </c>
      <c r="J124" s="664" t="s">
        <v>1738</v>
      </c>
      <c r="K124" s="22" t="s">
        <v>1739</v>
      </c>
      <c r="L124" s="73"/>
      <c r="M124" s="300"/>
      <c r="N124" s="160"/>
      <c r="O124" s="797"/>
      <c r="P124" s="23"/>
      <c r="Q124" s="48"/>
      <c r="R124" s="23"/>
      <c r="S124" s="23"/>
      <c r="T124" s="23"/>
      <c r="U124" s="48"/>
      <c r="V124" s="23"/>
      <c r="W124" s="23"/>
      <c r="X124" s="23"/>
      <c r="Y124" s="170"/>
      <c r="Z124" s="412"/>
      <c r="AA124" s="797"/>
    </row>
    <row r="125" spans="1:27" s="3" customFormat="1" ht="31.5" x14ac:dyDescent="0.25">
      <c r="A125" s="450" t="s">
        <v>774</v>
      </c>
      <c r="B125" s="51" t="s">
        <v>1380</v>
      </c>
      <c r="C125" s="298">
        <v>1</v>
      </c>
      <c r="D125" s="163" t="s">
        <v>437</v>
      </c>
      <c r="E125" s="28">
        <v>23000</v>
      </c>
      <c r="F125" s="274"/>
      <c r="G125" s="295"/>
      <c r="H125" s="296"/>
      <c r="I125" s="296"/>
      <c r="J125" s="290"/>
      <c r="K125" s="109" t="s">
        <v>1376</v>
      </c>
      <c r="L125" s="73"/>
      <c r="M125" s="300"/>
      <c r="N125" s="160"/>
      <c r="O125" s="797"/>
      <c r="P125" s="23"/>
      <c r="Q125" s="48"/>
      <c r="R125" s="23"/>
      <c r="S125" s="23"/>
      <c r="T125" s="693"/>
      <c r="U125" s="48"/>
      <c r="V125" s="23"/>
      <c r="W125" s="23"/>
      <c r="X125" s="23"/>
      <c r="Y125" s="170"/>
      <c r="Z125" s="412" t="s">
        <v>1376</v>
      </c>
      <c r="AA125" s="797"/>
    </row>
    <row r="126" spans="1:27" s="3" customFormat="1" x14ac:dyDescent="0.25">
      <c r="A126" s="450"/>
      <c r="B126" s="51"/>
      <c r="C126" s="298"/>
      <c r="D126" s="163" t="s">
        <v>437</v>
      </c>
      <c r="E126" s="28"/>
      <c r="F126" s="274"/>
      <c r="G126" s="295"/>
      <c r="H126" s="296"/>
      <c r="I126" s="296"/>
      <c r="J126" s="290"/>
      <c r="K126" s="784"/>
      <c r="L126" s="73"/>
      <c r="M126" s="300"/>
      <c r="N126" s="160"/>
      <c r="O126" s="797"/>
      <c r="P126" s="23"/>
      <c r="Q126" s="48"/>
      <c r="R126" s="23"/>
      <c r="S126" s="23"/>
      <c r="T126" s="693"/>
      <c r="U126" s="48"/>
      <c r="V126" s="23"/>
      <c r="W126" s="23"/>
      <c r="X126" s="23"/>
      <c r="Y126" s="170"/>
      <c r="Z126" s="301"/>
      <c r="AA126" s="797"/>
    </row>
    <row r="127" spans="1:27" s="3" customFormat="1" x14ac:dyDescent="0.25">
      <c r="A127" s="450"/>
      <c r="B127" s="51"/>
      <c r="C127" s="298"/>
      <c r="D127" s="163" t="s">
        <v>437</v>
      </c>
      <c r="E127" s="28"/>
      <c r="F127" s="274"/>
      <c r="G127" s="295"/>
      <c r="H127" s="296"/>
      <c r="I127" s="296"/>
      <c r="J127" s="290"/>
      <c r="K127" s="784"/>
      <c r="L127" s="73"/>
      <c r="M127" s="300"/>
      <c r="N127" s="160"/>
      <c r="O127" s="797"/>
      <c r="P127" s="23"/>
      <c r="Q127" s="48"/>
      <c r="R127" s="23"/>
      <c r="S127" s="23"/>
      <c r="T127" s="693"/>
      <c r="U127" s="48"/>
      <c r="V127" s="23"/>
      <c r="W127" s="23"/>
      <c r="X127" s="23"/>
      <c r="Y127" s="170"/>
      <c r="Z127" s="301"/>
      <c r="AA127" s="797"/>
    </row>
    <row r="128" spans="1:27" s="3" customFormat="1" x14ac:dyDescent="0.25">
      <c r="A128" s="409"/>
      <c r="B128" s="236" t="s">
        <v>80</v>
      </c>
      <c r="C128" s="50"/>
      <c r="D128" s="163"/>
      <c r="E128" s="303" t="e">
        <f>SUM(E8:E101)</f>
        <v>#REF!</v>
      </c>
      <c r="F128" s="274"/>
      <c r="G128" s="273"/>
      <c r="H128" s="274"/>
      <c r="I128" s="7"/>
      <c r="J128" s="7"/>
      <c r="K128" s="7"/>
      <c r="L128" s="7"/>
      <c r="M128" s="7"/>
      <c r="N128" s="23"/>
      <c r="O128" s="23"/>
      <c r="P128" s="23"/>
      <c r="Q128" s="48"/>
      <c r="R128" s="23"/>
      <c r="S128" s="23"/>
      <c r="T128" s="23"/>
      <c r="U128" s="48"/>
      <c r="V128" s="693"/>
      <c r="W128" s="23"/>
      <c r="X128" s="23"/>
      <c r="Y128" s="23"/>
      <c r="Z128" s="23"/>
      <c r="AA128" s="23"/>
    </row>
    <row r="129" spans="1:31" s="3" customFormat="1" ht="63" x14ac:dyDescent="0.25">
      <c r="A129" s="774" t="s">
        <v>295</v>
      </c>
      <c r="B129"/>
      <c r="C129"/>
      <c r="D129"/>
      <c r="E129" s="242">
        <v>18663000</v>
      </c>
      <c r="F129" s="236"/>
      <c r="G129" s="7"/>
      <c r="H129" s="7"/>
      <c r="I129" s="7"/>
      <c r="J129" s="7"/>
      <c r="K129" s="7"/>
      <c r="L129" s="7"/>
      <c r="M129" s="7"/>
      <c r="N129" s="7"/>
      <c r="O129" s="144"/>
      <c r="P129" s="144"/>
      <c r="Q129" s="144"/>
      <c r="R129" s="144"/>
      <c r="S129" s="7"/>
      <c r="T129" s="7"/>
      <c r="U129" s="144"/>
      <c r="V129" s="7"/>
      <c r="W129" s="7"/>
      <c r="X129" s="7"/>
      <c r="Y129" s="7"/>
      <c r="Z129" s="7"/>
      <c r="AA129" s="7"/>
    </row>
    <row r="130" spans="1:31" ht="236.25" x14ac:dyDescent="0.25">
      <c r="A130" s="777" t="s">
        <v>63</v>
      </c>
      <c r="B130"/>
      <c r="C130"/>
      <c r="D130"/>
      <c r="E130"/>
      <c r="F130" s="784"/>
      <c r="G130" s="23"/>
      <c r="H130" s="23"/>
      <c r="I130" s="7"/>
      <c r="J130" s="7"/>
      <c r="K130" s="7"/>
      <c r="L130" s="7"/>
      <c r="M130" s="7"/>
      <c r="N130" s="7"/>
      <c r="O130" s="144"/>
      <c r="P130" s="144"/>
      <c r="Q130" s="144"/>
      <c r="R130" s="144"/>
      <c r="S130" s="7"/>
      <c r="T130" s="7"/>
      <c r="U130" s="144"/>
      <c r="V130" s="7"/>
      <c r="W130" s="7"/>
      <c r="X130" s="7"/>
      <c r="Y130" s="7"/>
      <c r="Z130" s="7"/>
      <c r="AA130" s="7"/>
      <c r="AB130" s="3"/>
      <c r="AE130" s="4"/>
    </row>
    <row r="131" spans="1:31" ht="409.5" x14ac:dyDescent="0.25">
      <c r="A131" s="452" t="s">
        <v>566</v>
      </c>
      <c r="B131" s="51" t="s">
        <v>26</v>
      </c>
      <c r="C131" s="304">
        <v>1</v>
      </c>
      <c r="D131" s="596" t="s">
        <v>500</v>
      </c>
      <c r="E131" s="305" t="e">
        <f>#REF!*C131</f>
        <v>#REF!</v>
      </c>
      <c r="F131" s="11" t="s">
        <v>180</v>
      </c>
      <c r="G131" s="7"/>
      <c r="H131" s="7"/>
      <c r="I131" s="7"/>
      <c r="J131" s="793" t="s">
        <v>560</v>
      </c>
      <c r="K131" s="236" t="s">
        <v>1450</v>
      </c>
      <c r="L131" s="194" t="s">
        <v>1112</v>
      </c>
      <c r="M131" s="194"/>
      <c r="N131" s="194" t="s">
        <v>561</v>
      </c>
      <c r="O131" s="194"/>
      <c r="P131" s="194">
        <v>783042.01</v>
      </c>
      <c r="Q131" s="194"/>
      <c r="R131" s="194"/>
      <c r="S131" s="194" t="s">
        <v>759</v>
      </c>
      <c r="T131" s="194"/>
      <c r="U131" s="198"/>
      <c r="V131" s="194"/>
      <c r="W131" s="194"/>
      <c r="X131" s="194"/>
      <c r="Y131" s="194"/>
      <c r="Z131" s="293" t="s">
        <v>1449</v>
      </c>
      <c r="AA131" s="194" t="s">
        <v>346</v>
      </c>
      <c r="AB131" s="3"/>
      <c r="AE131" s="4"/>
    </row>
    <row r="132" spans="1:31" ht="31.5" x14ac:dyDescent="0.25">
      <c r="A132" s="452"/>
      <c r="B132" s="51"/>
      <c r="C132" s="304"/>
      <c r="D132" s="596" t="s">
        <v>500</v>
      </c>
      <c r="E132" s="305"/>
      <c r="F132" s="11"/>
      <c r="G132" s="7"/>
      <c r="H132" s="7"/>
      <c r="I132" s="7"/>
      <c r="J132" s="793"/>
      <c r="K132" s="72"/>
      <c r="L132" s="194"/>
      <c r="M132" s="194"/>
      <c r="N132" s="194"/>
      <c r="O132" s="194"/>
      <c r="P132" s="194"/>
      <c r="Q132" s="194"/>
      <c r="R132" s="194"/>
      <c r="S132" s="194" t="s">
        <v>760</v>
      </c>
      <c r="T132" s="745">
        <v>43887</v>
      </c>
      <c r="U132" s="198">
        <v>1589751.47</v>
      </c>
      <c r="V132" s="194"/>
      <c r="W132" s="194"/>
      <c r="X132" s="194"/>
      <c r="Y132" s="194"/>
      <c r="Z132" s="194"/>
      <c r="AA132" s="194"/>
      <c r="AB132" s="3"/>
      <c r="AE132" s="4"/>
    </row>
    <row r="133" spans="1:31" x14ac:dyDescent="0.25">
      <c r="A133" s="452"/>
      <c r="B133" s="51"/>
      <c r="C133" s="304"/>
      <c r="D133" s="596" t="s">
        <v>500</v>
      </c>
      <c r="E133" s="305"/>
      <c r="F133" s="11"/>
      <c r="G133" s="7"/>
      <c r="H133" s="7"/>
      <c r="I133" s="7"/>
      <c r="J133" s="793"/>
      <c r="K133" s="72"/>
      <c r="L133" s="194"/>
      <c r="M133" s="194"/>
      <c r="N133" s="194"/>
      <c r="O133" s="194"/>
      <c r="P133" s="194"/>
      <c r="Q133" s="194"/>
      <c r="R133" s="194"/>
      <c r="S133" s="194" t="s">
        <v>635</v>
      </c>
      <c r="T133" s="745">
        <v>43915</v>
      </c>
      <c r="U133" s="198">
        <v>58859.05</v>
      </c>
      <c r="V133" s="194"/>
      <c r="W133" s="194"/>
      <c r="X133" s="194"/>
      <c r="Y133" s="194"/>
      <c r="Z133" s="194"/>
      <c r="AA133" s="194"/>
      <c r="AB133" s="3"/>
      <c r="AE133" s="4"/>
    </row>
    <row r="134" spans="1:31" x14ac:dyDescent="0.25">
      <c r="A134" s="452"/>
      <c r="B134" s="51"/>
      <c r="C134" s="304"/>
      <c r="D134" s="596" t="s">
        <v>500</v>
      </c>
      <c r="E134" s="305"/>
      <c r="F134" s="11"/>
      <c r="G134" s="7"/>
      <c r="H134" s="7"/>
      <c r="I134" s="7"/>
      <c r="J134" s="793"/>
      <c r="K134" s="72"/>
      <c r="L134" s="194"/>
      <c r="M134" s="194"/>
      <c r="N134" s="194"/>
      <c r="O134" s="194"/>
      <c r="P134" s="194"/>
      <c r="Q134" s="194"/>
      <c r="R134" s="194"/>
      <c r="S134" s="194" t="s">
        <v>635</v>
      </c>
      <c r="T134" s="745">
        <v>43935</v>
      </c>
      <c r="U134" s="198">
        <v>2229.98</v>
      </c>
      <c r="V134" s="194"/>
      <c r="W134" s="194"/>
      <c r="X134" s="194"/>
      <c r="Y134" s="194"/>
      <c r="Z134" s="194"/>
      <c r="AA134" s="194"/>
      <c r="AB134" s="3"/>
      <c r="AE134" s="4"/>
    </row>
    <row r="135" spans="1:31" x14ac:dyDescent="0.25">
      <c r="A135" s="452"/>
      <c r="B135" s="51"/>
      <c r="C135" s="304"/>
      <c r="D135" s="596" t="s">
        <v>500</v>
      </c>
      <c r="E135" s="305"/>
      <c r="F135" s="11"/>
      <c r="G135" s="7"/>
      <c r="H135" s="7"/>
      <c r="I135" s="7"/>
      <c r="J135" s="793"/>
      <c r="K135" s="72"/>
      <c r="L135" s="194"/>
      <c r="M135" s="194"/>
      <c r="N135" s="194"/>
      <c r="O135" s="194"/>
      <c r="P135" s="194"/>
      <c r="Q135" s="194"/>
      <c r="R135" s="194"/>
      <c r="S135" s="194" t="s">
        <v>636</v>
      </c>
      <c r="T135" s="745">
        <v>43937</v>
      </c>
      <c r="U135" s="198">
        <v>-44</v>
      </c>
      <c r="V135" s="194"/>
      <c r="W135" s="194"/>
      <c r="X135" s="194"/>
      <c r="Y135" s="194"/>
      <c r="Z135" s="194"/>
      <c r="AA135" s="194"/>
      <c r="AB135" s="3"/>
      <c r="AE135" s="4"/>
    </row>
    <row r="136" spans="1:31" ht="93.75" customHeight="1" x14ac:dyDescent="0.25">
      <c r="A136" s="452"/>
      <c r="B136" s="51"/>
      <c r="C136" s="304"/>
      <c r="D136" s="596" t="s">
        <v>500</v>
      </c>
      <c r="E136" s="305"/>
      <c r="F136" s="11"/>
      <c r="G136" s="72"/>
      <c r="H136" s="73"/>
      <c r="I136" s="73"/>
      <c r="J136" s="7"/>
      <c r="K136" s="7"/>
      <c r="L136" s="194"/>
      <c r="M136" s="194"/>
      <c r="N136" s="194"/>
      <c r="O136" s="194"/>
      <c r="P136" s="194"/>
      <c r="Q136" s="194"/>
      <c r="R136" s="194"/>
      <c r="S136" s="194" t="s">
        <v>1340</v>
      </c>
      <c r="T136" s="745">
        <v>43980</v>
      </c>
      <c r="U136" s="198">
        <v>304535.21000000002</v>
      </c>
      <c r="V136" s="745">
        <v>43985</v>
      </c>
      <c r="W136" s="745">
        <v>43980</v>
      </c>
      <c r="X136" s="194">
        <v>107123.09</v>
      </c>
      <c r="Y136" s="745">
        <v>43990</v>
      </c>
      <c r="Z136" s="194"/>
      <c r="AA136" s="194"/>
      <c r="AB136" s="3"/>
      <c r="AE136" s="4"/>
    </row>
    <row r="137" spans="1:31" x14ac:dyDescent="0.25">
      <c r="A137" s="452"/>
      <c r="B137" s="51"/>
      <c r="C137" s="304"/>
      <c r="D137" s="596" t="s">
        <v>500</v>
      </c>
      <c r="E137" s="305"/>
      <c r="F137" s="11"/>
      <c r="G137" s="72"/>
      <c r="H137" s="73"/>
      <c r="I137" s="73"/>
      <c r="J137" s="7"/>
      <c r="K137" s="72"/>
      <c r="L137" s="194"/>
      <c r="M137" s="194"/>
      <c r="N137" s="194"/>
      <c r="O137" s="194"/>
      <c r="P137" s="194"/>
      <c r="Q137" s="194"/>
      <c r="R137" s="194"/>
      <c r="S137" s="194" t="s">
        <v>773</v>
      </c>
      <c r="T137" s="745">
        <v>43999</v>
      </c>
      <c r="U137" s="198">
        <v>11549.64</v>
      </c>
      <c r="V137" s="745"/>
      <c r="W137" s="745"/>
      <c r="X137" s="194"/>
      <c r="Y137" s="745"/>
      <c r="Z137" s="194"/>
      <c r="AA137" s="194"/>
      <c r="AB137" s="3"/>
      <c r="AE137" s="4"/>
    </row>
    <row r="138" spans="1:31" x14ac:dyDescent="0.25">
      <c r="A138" s="452"/>
      <c r="B138" s="51"/>
      <c r="C138" s="304"/>
      <c r="D138" s="596" t="s">
        <v>500</v>
      </c>
      <c r="E138" s="305"/>
      <c r="F138" s="11"/>
      <c r="G138" s="72"/>
      <c r="H138" s="73"/>
      <c r="I138" s="73"/>
      <c r="J138" s="7"/>
      <c r="K138" s="72"/>
      <c r="L138" s="194"/>
      <c r="M138" s="194"/>
      <c r="N138" s="194"/>
      <c r="O138" s="194"/>
      <c r="P138" s="194"/>
      <c r="Q138" s="194"/>
      <c r="R138" s="194"/>
      <c r="S138" s="194" t="s">
        <v>636</v>
      </c>
      <c r="T138" s="745">
        <v>44004</v>
      </c>
      <c r="U138" s="198">
        <v>-82.04</v>
      </c>
      <c r="V138" s="745"/>
      <c r="W138" s="745"/>
      <c r="X138" s="194"/>
      <c r="Y138" s="745"/>
      <c r="Z138" s="194"/>
      <c r="AA138" s="194"/>
      <c r="AB138" s="3"/>
      <c r="AE138" s="4"/>
    </row>
    <row r="139" spans="1:31" x14ac:dyDescent="0.25">
      <c r="A139" s="452"/>
      <c r="B139" s="51"/>
      <c r="C139" s="304"/>
      <c r="D139" s="596" t="s">
        <v>500</v>
      </c>
      <c r="E139" s="305"/>
      <c r="F139" s="11"/>
      <c r="G139" s="72"/>
      <c r="H139" s="73"/>
      <c r="I139" s="73"/>
      <c r="J139" s="7"/>
      <c r="K139" s="72"/>
      <c r="L139" s="194"/>
      <c r="M139" s="194"/>
      <c r="N139" s="194"/>
      <c r="O139" s="194"/>
      <c r="P139" s="194"/>
      <c r="Q139" s="194"/>
      <c r="R139" s="194"/>
      <c r="S139" s="194" t="s">
        <v>552</v>
      </c>
      <c r="T139" s="745">
        <v>44033</v>
      </c>
      <c r="U139" s="198">
        <v>14220.27</v>
      </c>
      <c r="V139" s="745"/>
      <c r="W139" s="745"/>
      <c r="X139" s="194"/>
      <c r="Y139" s="745"/>
      <c r="Z139" s="194"/>
      <c r="AA139" s="194"/>
      <c r="AB139" s="3"/>
      <c r="AE139" s="4"/>
    </row>
    <row r="140" spans="1:31" ht="409.5" x14ac:dyDescent="0.25">
      <c r="A140" s="452" t="s">
        <v>567</v>
      </c>
      <c r="B140" s="51" t="s">
        <v>26</v>
      </c>
      <c r="C140" s="304">
        <v>1</v>
      </c>
      <c r="D140" s="596" t="s">
        <v>500</v>
      </c>
      <c r="E140" s="305" t="e">
        <f>#REF!*C140</f>
        <v>#REF!</v>
      </c>
      <c r="F140" s="11" t="s">
        <v>181</v>
      </c>
      <c r="G140" s="7"/>
      <c r="H140" s="7"/>
      <c r="I140" s="7"/>
      <c r="J140" s="793" t="s">
        <v>562</v>
      </c>
      <c r="K140" s="306" t="s">
        <v>1452</v>
      </c>
      <c r="L140" s="194" t="s">
        <v>1113</v>
      </c>
      <c r="M140" s="194" t="s">
        <v>440</v>
      </c>
      <c r="N140" s="194" t="s">
        <v>563</v>
      </c>
      <c r="O140" s="194"/>
      <c r="P140" s="194">
        <v>881285.77</v>
      </c>
      <c r="Q140" s="194"/>
      <c r="R140" s="194"/>
      <c r="S140" s="194" t="s">
        <v>564</v>
      </c>
      <c r="T140" s="194"/>
      <c r="U140" s="198"/>
      <c r="V140" s="194"/>
      <c r="W140" s="194"/>
      <c r="X140" s="194"/>
      <c r="Y140" s="194"/>
      <c r="Z140" s="293" t="s">
        <v>1451</v>
      </c>
      <c r="AA140" s="194" t="s">
        <v>1328</v>
      </c>
      <c r="AB140" s="3"/>
      <c r="AE140" s="4"/>
    </row>
    <row r="141" spans="1:31" ht="31.5" x14ac:dyDescent="0.25">
      <c r="A141" s="452"/>
      <c r="B141" s="51"/>
      <c r="C141" s="304"/>
      <c r="D141" s="596" t="s">
        <v>500</v>
      </c>
      <c r="E141" s="305"/>
      <c r="F141" s="11"/>
      <c r="G141" s="72"/>
      <c r="H141" s="73"/>
      <c r="I141" s="73"/>
      <c r="J141" s="7"/>
      <c r="K141" s="7"/>
      <c r="L141" s="194"/>
      <c r="M141" s="194"/>
      <c r="N141" s="194"/>
      <c r="O141" s="194"/>
      <c r="P141" s="194"/>
      <c r="Q141" s="194"/>
      <c r="R141" s="194"/>
      <c r="S141" s="194" t="s">
        <v>565</v>
      </c>
      <c r="T141" s="745">
        <v>43887</v>
      </c>
      <c r="U141" s="198">
        <v>1789208.4</v>
      </c>
      <c r="V141" s="194"/>
      <c r="W141" s="194"/>
      <c r="X141" s="194"/>
      <c r="Y141" s="194"/>
      <c r="Z141" s="194"/>
      <c r="AA141" s="194"/>
      <c r="AB141" s="3"/>
      <c r="AE141" s="4"/>
    </row>
    <row r="142" spans="1:31" x14ac:dyDescent="0.25">
      <c r="A142" s="452"/>
      <c r="B142" s="51"/>
      <c r="C142" s="304"/>
      <c r="D142" s="596" t="s">
        <v>500</v>
      </c>
      <c r="E142" s="305"/>
      <c r="F142" s="11"/>
      <c r="G142" s="72"/>
      <c r="H142" s="73"/>
      <c r="I142" s="73"/>
      <c r="J142" s="7"/>
      <c r="K142" s="7"/>
      <c r="L142" s="194"/>
      <c r="M142" s="194"/>
      <c r="N142" s="194"/>
      <c r="O142" s="194"/>
      <c r="P142" s="194"/>
      <c r="Q142" s="194"/>
      <c r="R142" s="194"/>
      <c r="S142" s="194" t="s">
        <v>773</v>
      </c>
      <c r="T142" s="745">
        <v>43906</v>
      </c>
      <c r="U142" s="198">
        <v>63207.49</v>
      </c>
      <c r="V142" s="194"/>
      <c r="W142" s="194"/>
      <c r="X142" s="194"/>
      <c r="Y142" s="194"/>
      <c r="Z142" s="194"/>
      <c r="AA142" s="194"/>
      <c r="AB142" s="3"/>
      <c r="AE142" s="4"/>
    </row>
    <row r="143" spans="1:31" x14ac:dyDescent="0.25">
      <c r="A143" s="452"/>
      <c r="B143" s="51"/>
      <c r="C143" s="304"/>
      <c r="D143" s="596" t="s">
        <v>500</v>
      </c>
      <c r="E143" s="305"/>
      <c r="F143" s="11"/>
      <c r="G143" s="72"/>
      <c r="H143" s="73"/>
      <c r="I143" s="73"/>
      <c r="J143" s="7"/>
      <c r="K143" s="7"/>
      <c r="L143" s="194"/>
      <c r="M143" s="194"/>
      <c r="N143" s="194"/>
      <c r="O143" s="194"/>
      <c r="P143" s="194"/>
      <c r="Q143" s="194"/>
      <c r="R143" s="194"/>
      <c r="S143" s="194" t="s">
        <v>773</v>
      </c>
      <c r="T143" s="745">
        <v>43920</v>
      </c>
      <c r="U143" s="198">
        <v>3111.27</v>
      </c>
      <c r="V143" s="194"/>
      <c r="W143" s="194"/>
      <c r="X143" s="194"/>
      <c r="Y143" s="194"/>
      <c r="Z143" s="194"/>
      <c r="AA143" s="194"/>
      <c r="AB143" s="3"/>
      <c r="AE143" s="4"/>
    </row>
    <row r="144" spans="1:31" x14ac:dyDescent="0.25">
      <c r="A144" s="452"/>
      <c r="B144" s="51"/>
      <c r="C144" s="304"/>
      <c r="D144" s="596" t="s">
        <v>500</v>
      </c>
      <c r="E144" s="305"/>
      <c r="F144" s="11"/>
      <c r="G144" s="72"/>
      <c r="H144" s="73"/>
      <c r="I144" s="73"/>
      <c r="J144" s="7"/>
      <c r="K144" s="7"/>
      <c r="L144" s="194"/>
      <c r="M144" s="194"/>
      <c r="N144" s="194"/>
      <c r="O144" s="194"/>
      <c r="P144" s="194"/>
      <c r="Q144" s="194"/>
      <c r="R144" s="194"/>
      <c r="S144" s="194" t="s">
        <v>636</v>
      </c>
      <c r="T144" s="745">
        <v>43923</v>
      </c>
      <c r="U144" s="198">
        <v>-0.02</v>
      </c>
      <c r="V144" s="194"/>
      <c r="W144" s="194"/>
      <c r="X144" s="194"/>
      <c r="Y144" s="194"/>
      <c r="Z144" s="194"/>
      <c r="AA144" s="194"/>
      <c r="AB144" s="3"/>
      <c r="AE144" s="4"/>
    </row>
    <row r="145" spans="1:31" ht="110.25" x14ac:dyDescent="0.25">
      <c r="A145" s="452"/>
      <c r="B145" s="51"/>
      <c r="C145" s="304"/>
      <c r="D145" s="596" t="s">
        <v>500</v>
      </c>
      <c r="E145" s="305"/>
      <c r="F145" s="11"/>
      <c r="G145" s="72"/>
      <c r="H145" s="73"/>
      <c r="I145" s="73"/>
      <c r="J145" s="7"/>
      <c r="K145" s="7"/>
      <c r="L145" s="194"/>
      <c r="M145" s="194"/>
      <c r="N145" s="194"/>
      <c r="O145" s="194"/>
      <c r="P145" s="194"/>
      <c r="Q145" s="194"/>
      <c r="R145" s="194"/>
      <c r="S145" s="194" t="s">
        <v>1341</v>
      </c>
      <c r="T145" s="745">
        <v>43980</v>
      </c>
      <c r="U145" s="198">
        <v>342750.09</v>
      </c>
      <c r="V145" s="745">
        <v>43985</v>
      </c>
      <c r="W145" s="745">
        <v>43980</v>
      </c>
      <c r="X145" s="194">
        <v>120256.32000000001</v>
      </c>
      <c r="Y145" s="745">
        <v>43985</v>
      </c>
      <c r="Z145" s="194"/>
      <c r="AA145" s="194"/>
      <c r="AB145" s="3"/>
      <c r="AE145" s="4"/>
    </row>
    <row r="146" spans="1:31" x14ac:dyDescent="0.25">
      <c r="A146" s="452"/>
      <c r="B146" s="51"/>
      <c r="C146" s="304"/>
      <c r="D146" s="596" t="s">
        <v>500</v>
      </c>
      <c r="E146" s="305"/>
      <c r="F146" s="11"/>
      <c r="G146" s="72"/>
      <c r="H146" s="73"/>
      <c r="I146" s="73"/>
      <c r="J146" s="7"/>
      <c r="K146" s="7"/>
      <c r="L146" s="194"/>
      <c r="M146" s="194"/>
      <c r="N146" s="194"/>
      <c r="O146" s="194"/>
      <c r="P146" s="194"/>
      <c r="Q146" s="194"/>
      <c r="R146" s="194"/>
      <c r="S146" s="194" t="s">
        <v>773</v>
      </c>
      <c r="T146" s="745">
        <v>44005</v>
      </c>
      <c r="U146" s="198">
        <v>12963.62</v>
      </c>
      <c r="V146" s="745"/>
      <c r="W146" s="745"/>
      <c r="X146" s="194"/>
      <c r="Y146" s="745"/>
      <c r="Z146" s="194"/>
      <c r="AA146" s="194"/>
      <c r="AB146" s="3"/>
      <c r="AE146" s="4"/>
    </row>
    <row r="147" spans="1:31" x14ac:dyDescent="0.25">
      <c r="A147" s="452"/>
      <c r="B147" s="51"/>
      <c r="C147" s="304"/>
      <c r="D147" s="596" t="s">
        <v>500</v>
      </c>
      <c r="E147" s="305"/>
      <c r="F147" s="11"/>
      <c r="G147" s="72"/>
      <c r="H147" s="73"/>
      <c r="I147" s="73"/>
      <c r="J147" s="7"/>
      <c r="K147" s="7"/>
      <c r="L147" s="194"/>
      <c r="M147" s="194"/>
      <c r="N147" s="194"/>
      <c r="O147" s="194"/>
      <c r="P147" s="194"/>
      <c r="Q147" s="194"/>
      <c r="R147" s="194"/>
      <c r="S147" s="194" t="s">
        <v>636</v>
      </c>
      <c r="T147" s="745">
        <v>44008</v>
      </c>
      <c r="U147" s="198">
        <v>12.56</v>
      </c>
      <c r="V147" s="745"/>
      <c r="W147" s="745"/>
      <c r="X147" s="194"/>
      <c r="Y147" s="745"/>
      <c r="Z147" s="194"/>
      <c r="AA147" s="194"/>
      <c r="AB147" s="3"/>
      <c r="AE147" s="4"/>
    </row>
    <row r="148" spans="1:31" x14ac:dyDescent="0.25">
      <c r="A148" s="452"/>
      <c r="B148" s="51"/>
      <c r="C148" s="304"/>
      <c r="D148" s="596" t="s">
        <v>500</v>
      </c>
      <c r="E148" s="305"/>
      <c r="F148" s="11"/>
      <c r="G148" s="72"/>
      <c r="H148" s="73"/>
      <c r="I148" s="73"/>
      <c r="J148" s="7"/>
      <c r="K148" s="7"/>
      <c r="L148" s="194"/>
      <c r="M148" s="194"/>
      <c r="N148" s="194"/>
      <c r="O148" s="194"/>
      <c r="P148" s="194"/>
      <c r="Q148" s="194"/>
      <c r="R148" s="194"/>
      <c r="S148" s="194" t="s">
        <v>552</v>
      </c>
      <c r="T148" s="745">
        <v>44033</v>
      </c>
      <c r="U148" s="198">
        <v>16016.01</v>
      </c>
      <c r="V148" s="745"/>
      <c r="W148" s="745"/>
      <c r="X148" s="194"/>
      <c r="Y148" s="745"/>
      <c r="Z148" s="194"/>
      <c r="AA148" s="194"/>
      <c r="AB148" s="3"/>
      <c r="AE148" s="4"/>
    </row>
    <row r="149" spans="1:31" ht="409.5" x14ac:dyDescent="0.25">
      <c r="A149" s="452" t="s">
        <v>568</v>
      </c>
      <c r="B149" s="51" t="s">
        <v>26</v>
      </c>
      <c r="C149" s="304">
        <v>1</v>
      </c>
      <c r="D149" s="596" t="s">
        <v>500</v>
      </c>
      <c r="E149" s="305" t="e">
        <f>#REF!*C149</f>
        <v>#REF!</v>
      </c>
      <c r="F149" s="11" t="s">
        <v>135</v>
      </c>
      <c r="G149" s="72" t="s">
        <v>349</v>
      </c>
      <c r="H149" s="307">
        <v>43462</v>
      </c>
      <c r="I149" s="307">
        <v>43479</v>
      </c>
      <c r="J149" s="793" t="s">
        <v>348</v>
      </c>
      <c r="K149" s="236" t="s">
        <v>1907</v>
      </c>
      <c r="L149" s="292" t="s">
        <v>1114</v>
      </c>
      <c r="M149" s="292" t="s">
        <v>440</v>
      </c>
      <c r="N149" s="292" t="s">
        <v>441</v>
      </c>
      <c r="O149" s="199">
        <v>722586</v>
      </c>
      <c r="P149" s="199"/>
      <c r="Q149" s="199"/>
      <c r="R149" s="199"/>
      <c r="S149" s="292" t="s">
        <v>513</v>
      </c>
      <c r="T149" s="692"/>
      <c r="U149" s="199"/>
      <c r="V149" s="292"/>
      <c r="W149" s="292"/>
      <c r="X149" s="292"/>
      <c r="Y149" s="692">
        <v>44064</v>
      </c>
      <c r="Z149" s="293" t="s">
        <v>1906</v>
      </c>
      <c r="AA149" s="292" t="s">
        <v>396</v>
      </c>
      <c r="AB149" s="3"/>
      <c r="AE149" s="4"/>
    </row>
    <row r="150" spans="1:31" ht="31.5" x14ac:dyDescent="0.25">
      <c r="A150" s="452"/>
      <c r="B150" s="51"/>
      <c r="C150" s="304"/>
      <c r="D150" s="596" t="s">
        <v>500</v>
      </c>
      <c r="E150" s="305"/>
      <c r="F150" s="11"/>
      <c r="G150" s="72"/>
      <c r="H150" s="307"/>
      <c r="I150" s="307"/>
      <c r="J150" s="793"/>
      <c r="K150" s="236"/>
      <c r="L150" s="292"/>
      <c r="M150" s="292"/>
      <c r="N150" s="292"/>
      <c r="O150" s="199"/>
      <c r="P150" s="199"/>
      <c r="Q150" s="199"/>
      <c r="R150" s="199"/>
      <c r="S150" s="292" t="s">
        <v>514</v>
      </c>
      <c r="T150" s="692">
        <v>43917</v>
      </c>
      <c r="U150" s="199">
        <v>1621237.3</v>
      </c>
      <c r="V150" s="292"/>
      <c r="W150" s="292"/>
      <c r="X150" s="292"/>
      <c r="Y150" s="292"/>
      <c r="Z150" s="292"/>
      <c r="AA150" s="292"/>
      <c r="AB150" s="3"/>
      <c r="AE150" s="4"/>
    </row>
    <row r="151" spans="1:31" x14ac:dyDescent="0.25">
      <c r="A151" s="452"/>
      <c r="B151" s="51"/>
      <c r="C151" s="304"/>
      <c r="D151" s="596" t="s">
        <v>500</v>
      </c>
      <c r="E151" s="305"/>
      <c r="F151" s="11"/>
      <c r="G151" s="72"/>
      <c r="H151" s="307"/>
      <c r="I151" s="307"/>
      <c r="J151" s="793"/>
      <c r="K151" s="236"/>
      <c r="L151" s="297"/>
      <c r="M151" s="292"/>
      <c r="N151" s="292"/>
      <c r="O151" s="199"/>
      <c r="P151" s="199"/>
      <c r="Q151" s="199"/>
      <c r="R151" s="199"/>
      <c r="S151" s="292" t="s">
        <v>636</v>
      </c>
      <c r="T151" s="692">
        <v>43928</v>
      </c>
      <c r="U151" s="199">
        <v>-0.04</v>
      </c>
      <c r="V151" s="292"/>
      <c r="W151" s="292"/>
      <c r="X151" s="292"/>
      <c r="Y151" s="292"/>
      <c r="Z151" s="292"/>
      <c r="AA151" s="292"/>
      <c r="AB151" s="3"/>
      <c r="AE151" s="4"/>
    </row>
    <row r="152" spans="1:31" ht="157.5" x14ac:dyDescent="0.25">
      <c r="A152" s="452"/>
      <c r="B152" s="51"/>
      <c r="C152" s="304"/>
      <c r="D152" s="596" t="s">
        <v>500</v>
      </c>
      <c r="E152" s="305"/>
      <c r="F152" s="11" t="s">
        <v>1511</v>
      </c>
      <c r="G152" s="72"/>
      <c r="H152" s="307"/>
      <c r="I152" s="307"/>
      <c r="J152" s="793"/>
      <c r="K152" s="236"/>
      <c r="L152" s="297"/>
      <c r="M152" s="292"/>
      <c r="N152" s="292"/>
      <c r="O152" s="199"/>
      <c r="P152" s="199"/>
      <c r="Q152" s="199"/>
      <c r="R152" s="199"/>
      <c r="S152" s="292" t="s">
        <v>1512</v>
      </c>
      <c r="T152" s="692">
        <v>44025</v>
      </c>
      <c r="U152" s="199">
        <v>332154.71999999997</v>
      </c>
      <c r="V152" s="692">
        <v>44027</v>
      </c>
      <c r="W152" s="292"/>
      <c r="X152" s="292"/>
      <c r="Y152" s="292"/>
      <c r="Z152" s="292"/>
      <c r="AA152" s="292"/>
      <c r="AB152" s="3"/>
      <c r="AE152" s="4"/>
    </row>
    <row r="153" spans="1:31" x14ac:dyDescent="0.25">
      <c r="A153" s="452"/>
      <c r="B153" s="51"/>
      <c r="C153" s="304"/>
      <c r="D153" s="596" t="s">
        <v>500</v>
      </c>
      <c r="E153" s="305"/>
      <c r="F153" s="11"/>
      <c r="G153" s="72"/>
      <c r="H153" s="307"/>
      <c r="I153" s="307"/>
      <c r="J153" s="793"/>
      <c r="K153" s="236"/>
      <c r="L153" s="297"/>
      <c r="M153" s="292"/>
      <c r="N153" s="292"/>
      <c r="O153" s="199"/>
      <c r="P153" s="199"/>
      <c r="Q153" s="199"/>
      <c r="R153" s="199"/>
      <c r="S153" s="292" t="s">
        <v>636</v>
      </c>
      <c r="T153" s="692">
        <v>44033</v>
      </c>
      <c r="U153" s="199">
        <v>-4813.9799999999996</v>
      </c>
      <c r="V153" s="692"/>
      <c r="W153" s="292"/>
      <c r="X153" s="292"/>
      <c r="Y153" s="292"/>
      <c r="Z153" s="292"/>
      <c r="AA153" s="292"/>
      <c r="AB153" s="3"/>
      <c r="AE153" s="4"/>
    </row>
    <row r="154" spans="1:31" ht="251.25" customHeight="1" x14ac:dyDescent="0.25">
      <c r="A154" s="452" t="s">
        <v>569</v>
      </c>
      <c r="B154" s="51" t="s">
        <v>124</v>
      </c>
      <c r="C154" s="304">
        <v>1</v>
      </c>
      <c r="D154" s="596" t="s">
        <v>500</v>
      </c>
      <c r="E154" s="305">
        <v>2000000</v>
      </c>
      <c r="F154" s="11"/>
      <c r="G154" s="72"/>
      <c r="H154" s="307"/>
      <c r="I154" s="307"/>
      <c r="J154" s="793" t="s">
        <v>570</v>
      </c>
      <c r="K154" s="236" t="s">
        <v>1764</v>
      </c>
      <c r="L154" s="403" t="s">
        <v>953</v>
      </c>
      <c r="M154" s="194"/>
      <c r="N154" s="194" t="s">
        <v>350</v>
      </c>
      <c r="O154" s="643">
        <v>962536.8</v>
      </c>
      <c r="P154" s="643"/>
      <c r="Q154" s="643"/>
      <c r="R154" s="643"/>
      <c r="S154" s="194" t="s">
        <v>571</v>
      </c>
      <c r="T154" s="643"/>
      <c r="U154" s="198"/>
      <c r="V154" s="194"/>
      <c r="W154" s="194"/>
      <c r="X154" s="194"/>
      <c r="Y154" s="194"/>
      <c r="Z154" s="293" t="s">
        <v>1761</v>
      </c>
      <c r="AA154" s="194" t="s">
        <v>346</v>
      </c>
      <c r="AB154" s="3"/>
      <c r="AE154" s="4"/>
    </row>
    <row r="155" spans="1:31" x14ac:dyDescent="0.25">
      <c r="A155" s="452"/>
      <c r="B155" s="51"/>
      <c r="C155" s="304"/>
      <c r="D155" s="596" t="s">
        <v>500</v>
      </c>
      <c r="E155" s="305"/>
      <c r="F155" s="11"/>
      <c r="G155" s="72"/>
      <c r="H155" s="307"/>
      <c r="I155" s="307"/>
      <c r="J155" s="793"/>
      <c r="K155" s="236"/>
      <c r="L155" s="403"/>
      <c r="M155" s="194"/>
      <c r="N155" s="194"/>
      <c r="O155" s="643"/>
      <c r="P155" s="643"/>
      <c r="Q155" s="643"/>
      <c r="R155" s="643"/>
      <c r="S155" s="194" t="s">
        <v>636</v>
      </c>
      <c r="T155" s="745">
        <v>43928</v>
      </c>
      <c r="U155" s="198">
        <v>-0.01</v>
      </c>
      <c r="V155" s="194"/>
      <c r="W155" s="194"/>
      <c r="X155" s="194"/>
      <c r="Y155" s="194"/>
      <c r="Z155" s="194"/>
      <c r="AA155" s="194"/>
      <c r="AB155" s="3"/>
      <c r="AE155" s="4"/>
    </row>
    <row r="156" spans="1:31" ht="85.5" customHeight="1" x14ac:dyDescent="0.25">
      <c r="A156" s="452"/>
      <c r="B156" s="51"/>
      <c r="C156" s="304"/>
      <c r="D156" s="596" t="s">
        <v>500</v>
      </c>
      <c r="E156" s="305"/>
      <c r="F156" s="11"/>
      <c r="G156" s="72"/>
      <c r="H156" s="307"/>
      <c r="I156" s="307"/>
      <c r="J156" s="793"/>
      <c r="K156" s="236"/>
      <c r="L156" s="403"/>
      <c r="M156" s="194"/>
      <c r="N156" s="194"/>
      <c r="O156" s="643"/>
      <c r="P156" s="643"/>
      <c r="Q156" s="643"/>
      <c r="R156" s="643"/>
      <c r="S156" s="194" t="s">
        <v>762</v>
      </c>
      <c r="T156" s="643"/>
      <c r="U156" s="198"/>
      <c r="V156" s="194"/>
      <c r="W156" s="194"/>
      <c r="X156" s="194"/>
      <c r="Y156" s="194"/>
      <c r="Z156" s="194"/>
      <c r="AA156" s="194"/>
      <c r="AB156" s="3"/>
      <c r="AE156" s="4"/>
    </row>
    <row r="157" spans="1:31" ht="47.25" x14ac:dyDescent="0.25">
      <c r="A157" s="452"/>
      <c r="B157" s="51"/>
      <c r="C157" s="304"/>
      <c r="D157" s="596" t="s">
        <v>500</v>
      </c>
      <c r="E157" s="305"/>
      <c r="F157" s="11"/>
      <c r="G157" s="72"/>
      <c r="H157" s="307"/>
      <c r="I157" s="307"/>
      <c r="J157" s="793"/>
      <c r="K157" s="236"/>
      <c r="L157" s="403"/>
      <c r="M157" s="194"/>
      <c r="N157" s="194"/>
      <c r="O157" s="643"/>
      <c r="P157" s="643"/>
      <c r="Q157" s="643"/>
      <c r="R157" s="643"/>
      <c r="S157" s="194" t="s">
        <v>858</v>
      </c>
      <c r="T157" s="745">
        <v>43920</v>
      </c>
      <c r="U157" s="198">
        <v>1876946.76</v>
      </c>
      <c r="V157" s="745"/>
      <c r="W157" s="194"/>
      <c r="X157" s="194"/>
      <c r="Y157" s="745"/>
      <c r="Z157" s="194"/>
      <c r="AA157" s="194"/>
      <c r="AB157" s="3"/>
      <c r="AE157" s="4"/>
    </row>
    <row r="158" spans="1:31" x14ac:dyDescent="0.25">
      <c r="A158" s="452"/>
      <c r="B158" s="51"/>
      <c r="C158" s="304"/>
      <c r="D158" s="596" t="s">
        <v>500</v>
      </c>
      <c r="E158" s="305"/>
      <c r="F158" s="11"/>
      <c r="G158" s="72"/>
      <c r="H158" s="307"/>
      <c r="I158" s="307"/>
      <c r="J158" s="793"/>
      <c r="K158" s="236"/>
      <c r="L158" s="403"/>
      <c r="M158" s="194"/>
      <c r="N158" s="194"/>
      <c r="O158" s="643"/>
      <c r="P158" s="643"/>
      <c r="Q158" s="643"/>
      <c r="R158" s="643"/>
      <c r="S158" s="194" t="s">
        <v>635</v>
      </c>
      <c r="T158" s="745">
        <v>44020</v>
      </c>
      <c r="U158" s="198">
        <v>1126.25</v>
      </c>
      <c r="V158" s="745"/>
      <c r="W158" s="194"/>
      <c r="X158" s="194"/>
      <c r="Y158" s="745"/>
      <c r="Z158" s="194"/>
      <c r="AA158" s="194"/>
      <c r="AB158" s="3"/>
      <c r="AE158" s="4"/>
    </row>
    <row r="159" spans="1:31" x14ac:dyDescent="0.25">
      <c r="A159" s="452"/>
      <c r="B159" s="51"/>
      <c r="C159" s="304"/>
      <c r="D159" s="596" t="s">
        <v>500</v>
      </c>
      <c r="E159" s="305"/>
      <c r="F159" s="11"/>
      <c r="G159" s="72"/>
      <c r="H159" s="307"/>
      <c r="I159" s="307"/>
      <c r="J159" s="793"/>
      <c r="K159" s="236"/>
      <c r="L159" s="403"/>
      <c r="M159" s="194"/>
      <c r="N159" s="194"/>
      <c r="O159" s="643"/>
      <c r="P159" s="643"/>
      <c r="Q159" s="643"/>
      <c r="R159" s="643"/>
      <c r="S159" s="194" t="s">
        <v>636</v>
      </c>
      <c r="T159" s="745">
        <v>44028</v>
      </c>
      <c r="U159" s="198">
        <v>-527.16999999999996</v>
      </c>
      <c r="V159" s="745"/>
      <c r="W159" s="194"/>
      <c r="X159" s="194"/>
      <c r="Y159" s="745"/>
      <c r="Z159" s="194"/>
      <c r="AA159" s="194"/>
      <c r="AB159" s="3"/>
      <c r="AE159" s="4"/>
    </row>
    <row r="160" spans="1:31" ht="94.5" x14ac:dyDescent="0.25">
      <c r="A160" s="452"/>
      <c r="B160" s="51"/>
      <c r="C160" s="304"/>
      <c r="D160" s="596" t="s">
        <v>500</v>
      </c>
      <c r="E160" s="305"/>
      <c r="F160" s="11"/>
      <c r="G160" s="72"/>
      <c r="H160" s="307"/>
      <c r="I160" s="307"/>
      <c r="J160" s="793"/>
      <c r="K160" s="236"/>
      <c r="L160" s="403"/>
      <c r="M160" s="194"/>
      <c r="N160" s="194"/>
      <c r="O160" s="643"/>
      <c r="P160" s="643"/>
      <c r="Q160" s="643"/>
      <c r="R160" s="643"/>
      <c r="S160" s="194" t="s">
        <v>1759</v>
      </c>
      <c r="T160" s="745">
        <v>44019</v>
      </c>
      <c r="U160" s="198">
        <v>622658.74</v>
      </c>
      <c r="V160" s="745" t="s">
        <v>1760</v>
      </c>
      <c r="W160" s="194"/>
      <c r="X160" s="194"/>
      <c r="Y160" s="745" t="s">
        <v>1760</v>
      </c>
      <c r="Z160" s="194"/>
      <c r="AA160" s="194"/>
      <c r="AB160" s="3"/>
      <c r="AE160" s="4"/>
    </row>
    <row r="161" spans="1:31" ht="58.5" customHeight="1" x14ac:dyDescent="0.25">
      <c r="A161" s="636" t="s">
        <v>572</v>
      </c>
      <c r="B161" s="637" t="s">
        <v>1462</v>
      </c>
      <c r="C161" s="638">
        <v>7</v>
      </c>
      <c r="D161" s="596" t="s">
        <v>500</v>
      </c>
      <c r="E161" s="305" t="e">
        <f>#REF!*C161</f>
        <v>#REF!</v>
      </c>
      <c r="F161" s="309" t="s">
        <v>183</v>
      </c>
      <c r="G161" s="310"/>
      <c r="H161" s="23"/>
      <c r="I161" s="7"/>
      <c r="J161" s="7"/>
      <c r="K161" s="155" t="s">
        <v>755</v>
      </c>
      <c r="L161" s="7"/>
      <c r="M161" s="7"/>
      <c r="N161" s="7"/>
      <c r="O161" s="144"/>
      <c r="P161" s="144"/>
      <c r="Q161" s="144"/>
      <c r="R161" s="144"/>
      <c r="S161" s="7"/>
      <c r="T161" s="7"/>
      <c r="U161" s="144"/>
      <c r="V161" s="7"/>
      <c r="W161" s="7"/>
      <c r="X161" s="7"/>
      <c r="Y161" s="7"/>
      <c r="Z161" s="241" t="s">
        <v>755</v>
      </c>
      <c r="AA161" s="7"/>
      <c r="AB161" s="3"/>
      <c r="AE161" s="4"/>
    </row>
    <row r="162" spans="1:31" ht="93" customHeight="1" x14ac:dyDescent="0.25">
      <c r="A162" s="453"/>
      <c r="B162" s="630" t="s">
        <v>1354</v>
      </c>
      <c r="C162" s="621">
        <v>1</v>
      </c>
      <c r="D162" s="596" t="s">
        <v>500</v>
      </c>
      <c r="E162" s="608">
        <v>230000</v>
      </c>
      <c r="F162" s="311"/>
      <c r="G162" s="23"/>
      <c r="H162" s="23"/>
      <c r="I162" s="7"/>
      <c r="J162" s="793" t="s">
        <v>1355</v>
      </c>
      <c r="K162" s="30" t="s">
        <v>1868</v>
      </c>
      <c r="L162" s="292" t="s">
        <v>1470</v>
      </c>
      <c r="M162" s="292"/>
      <c r="N162" s="292" t="s">
        <v>1480</v>
      </c>
      <c r="O162" s="199"/>
      <c r="P162" s="199"/>
      <c r="Q162" s="199">
        <v>202000</v>
      </c>
      <c r="R162" s="199"/>
      <c r="S162" s="292" t="s">
        <v>1483</v>
      </c>
      <c r="T162" s="692">
        <v>44005</v>
      </c>
      <c r="U162" s="199">
        <v>146000</v>
      </c>
      <c r="V162" s="692" t="s">
        <v>1801</v>
      </c>
      <c r="W162" s="292"/>
      <c r="X162" s="292"/>
      <c r="Y162" s="692">
        <v>44048</v>
      </c>
      <c r="Z162" s="293" t="s">
        <v>1319</v>
      </c>
      <c r="AA162" s="292" t="s">
        <v>1464</v>
      </c>
      <c r="AB162" s="3"/>
      <c r="AE162" s="4"/>
    </row>
    <row r="163" spans="1:31" ht="47.25" x14ac:dyDescent="0.25">
      <c r="A163" s="453"/>
      <c r="B163" s="630"/>
      <c r="C163" s="621"/>
      <c r="D163" s="596" t="s">
        <v>500</v>
      </c>
      <c r="E163" s="608"/>
      <c r="F163" s="311"/>
      <c r="G163" s="23"/>
      <c r="H163" s="23"/>
      <c r="I163" s="7"/>
      <c r="J163" s="793"/>
      <c r="K163" s="30"/>
      <c r="L163" s="292"/>
      <c r="M163" s="292"/>
      <c r="N163" s="292"/>
      <c r="O163" s="199"/>
      <c r="P163" s="199"/>
      <c r="Q163" s="199"/>
      <c r="R163" s="199"/>
      <c r="S163" s="292" t="s">
        <v>1803</v>
      </c>
      <c r="T163" s="692">
        <v>44060</v>
      </c>
      <c r="U163" s="199">
        <v>56000</v>
      </c>
      <c r="V163" s="692"/>
      <c r="W163" s="292"/>
      <c r="X163" s="292"/>
      <c r="Y163" s="292"/>
      <c r="Z163" s="194"/>
      <c r="AA163" s="292"/>
      <c r="AB163" s="3"/>
      <c r="AE163" s="4"/>
    </row>
    <row r="164" spans="1:31" ht="58.5" customHeight="1" x14ac:dyDescent="0.25">
      <c r="A164" s="636"/>
      <c r="B164" s="727"/>
      <c r="C164" s="621">
        <v>7</v>
      </c>
      <c r="D164" s="596" t="s">
        <v>500</v>
      </c>
      <c r="E164" s="608">
        <v>1433895.53</v>
      </c>
      <c r="F164" s="309"/>
      <c r="G164" s="7" t="s">
        <v>1804</v>
      </c>
      <c r="H164" s="693">
        <v>44039</v>
      </c>
      <c r="I164" s="804">
        <v>44050</v>
      </c>
      <c r="J164" s="156" t="s">
        <v>1808</v>
      </c>
      <c r="K164" s="730" t="s">
        <v>1806</v>
      </c>
      <c r="L164" s="7"/>
      <c r="M164" s="7"/>
      <c r="N164" s="7"/>
      <c r="O164" s="144"/>
      <c r="P164" s="144"/>
      <c r="Q164" s="144"/>
      <c r="R164" s="144"/>
      <c r="S164" s="7"/>
      <c r="T164" s="7"/>
      <c r="U164" s="144"/>
      <c r="V164" s="7"/>
      <c r="W164" s="7"/>
      <c r="X164" s="7"/>
      <c r="Y164" s="7"/>
      <c r="Z164" s="241"/>
      <c r="AA164" s="7"/>
      <c r="AB164" s="3"/>
      <c r="AE164" s="4"/>
    </row>
    <row r="165" spans="1:31" ht="51" customHeight="1" x14ac:dyDescent="0.25">
      <c r="A165" s="636" t="s">
        <v>573</v>
      </c>
      <c r="B165" s="637" t="s">
        <v>1463</v>
      </c>
      <c r="C165" s="638">
        <v>7</v>
      </c>
      <c r="D165" s="596" t="s">
        <v>500</v>
      </c>
      <c r="E165" s="305" t="e">
        <f>#REF!*C165</f>
        <v>#REF!</v>
      </c>
      <c r="F165" s="311" t="s">
        <v>1115</v>
      </c>
      <c r="G165" s="23"/>
      <c r="H165" s="23"/>
      <c r="I165" s="7"/>
      <c r="J165" s="7"/>
      <c r="K165" s="739" t="s">
        <v>755</v>
      </c>
      <c r="L165" s="7"/>
      <c r="M165" s="7"/>
      <c r="N165" s="7"/>
      <c r="O165" s="144"/>
      <c r="P165" s="144"/>
      <c r="Q165" s="144"/>
      <c r="R165" s="144"/>
      <c r="S165" s="7"/>
      <c r="T165" s="7"/>
      <c r="U165" s="144"/>
      <c r="V165" s="7"/>
      <c r="W165" s="7"/>
      <c r="X165" s="7"/>
      <c r="Y165" s="7"/>
      <c r="Z165" s="241" t="s">
        <v>755</v>
      </c>
      <c r="AA165" s="7"/>
      <c r="AB165" s="3"/>
      <c r="AE165" s="4"/>
    </row>
    <row r="166" spans="1:31" ht="92.25" customHeight="1" x14ac:dyDescent="0.25">
      <c r="A166" s="623"/>
      <c r="B166" s="631" t="s">
        <v>1356</v>
      </c>
      <c r="C166" s="621">
        <v>1</v>
      </c>
      <c r="D166" s="596" t="s">
        <v>500</v>
      </c>
      <c r="E166" s="608">
        <v>360000</v>
      </c>
      <c r="F166" s="311"/>
      <c r="G166" s="23"/>
      <c r="H166" s="23"/>
      <c r="I166" s="7"/>
      <c r="J166" s="793" t="s">
        <v>1357</v>
      </c>
      <c r="K166" s="30" t="s">
        <v>1896</v>
      </c>
      <c r="L166" s="292" t="s">
        <v>1469</v>
      </c>
      <c r="M166" s="292"/>
      <c r="N166" s="292" t="s">
        <v>1481</v>
      </c>
      <c r="O166" s="199"/>
      <c r="P166" s="199"/>
      <c r="Q166" s="199">
        <v>339300</v>
      </c>
      <c r="R166" s="199"/>
      <c r="S166" s="292" t="s">
        <v>1482</v>
      </c>
      <c r="T166" s="692">
        <v>44018</v>
      </c>
      <c r="U166" s="199">
        <v>245900</v>
      </c>
      <c r="V166" s="692">
        <v>44041</v>
      </c>
      <c r="W166" s="292"/>
      <c r="X166" s="292"/>
      <c r="Y166" s="692">
        <v>44048</v>
      </c>
      <c r="Z166" s="293" t="s">
        <v>1895</v>
      </c>
      <c r="AA166" s="292" t="s">
        <v>1464</v>
      </c>
      <c r="AB166" s="3"/>
      <c r="AE166" s="4"/>
    </row>
    <row r="167" spans="1:31" ht="47.25" x14ac:dyDescent="0.25">
      <c r="A167" s="623"/>
      <c r="B167" s="731"/>
      <c r="C167" s="621"/>
      <c r="D167" s="596" t="s">
        <v>500</v>
      </c>
      <c r="E167" s="608"/>
      <c r="F167" s="311"/>
      <c r="G167" s="23"/>
      <c r="H167" s="23"/>
      <c r="I167" s="7"/>
      <c r="J167" s="793"/>
      <c r="K167" s="30"/>
      <c r="L167" s="292"/>
      <c r="M167" s="292"/>
      <c r="N167" s="292"/>
      <c r="O167" s="199"/>
      <c r="P167" s="199"/>
      <c r="Q167" s="199"/>
      <c r="R167" s="199"/>
      <c r="S167" s="292" t="s">
        <v>1851</v>
      </c>
      <c r="T167" s="692">
        <v>44067</v>
      </c>
      <c r="U167" s="199">
        <v>93400</v>
      </c>
      <c r="V167" s="692"/>
      <c r="W167" s="292"/>
      <c r="X167" s="292"/>
      <c r="Y167" s="692"/>
      <c r="Z167" s="194"/>
      <c r="AA167" s="292"/>
      <c r="AB167" s="3"/>
      <c r="AE167" s="4"/>
    </row>
    <row r="168" spans="1:31" x14ac:dyDescent="0.25">
      <c r="A168" s="623"/>
      <c r="B168" s="731"/>
      <c r="C168" s="621"/>
      <c r="D168" s="596" t="s">
        <v>500</v>
      </c>
      <c r="E168" s="608"/>
      <c r="F168" s="311"/>
      <c r="G168" s="23"/>
      <c r="H168" s="23"/>
      <c r="I168" s="7"/>
      <c r="J168" s="793"/>
      <c r="K168" s="30"/>
      <c r="L168" s="292"/>
      <c r="M168" s="292"/>
      <c r="N168" s="292"/>
      <c r="O168" s="199"/>
      <c r="P168" s="199"/>
      <c r="Q168" s="199"/>
      <c r="R168" s="199"/>
      <c r="S168" s="292"/>
      <c r="T168" s="692"/>
      <c r="U168" s="199"/>
      <c r="V168" s="292"/>
      <c r="W168" s="292"/>
      <c r="X168" s="292"/>
      <c r="Y168" s="292"/>
      <c r="Z168" s="194"/>
      <c r="AA168" s="292"/>
      <c r="AB168" s="3"/>
      <c r="AE168" s="4"/>
    </row>
    <row r="169" spans="1:31" ht="92.25" customHeight="1" x14ac:dyDescent="0.25">
      <c r="A169" s="726"/>
      <c r="B169" s="637"/>
      <c r="C169" s="621">
        <v>7</v>
      </c>
      <c r="D169" s="596" t="s">
        <v>500</v>
      </c>
      <c r="E169" s="608">
        <v>2498824.73</v>
      </c>
      <c r="F169" s="311"/>
      <c r="G169" s="7" t="s">
        <v>1804</v>
      </c>
      <c r="H169" s="693">
        <v>44039</v>
      </c>
      <c r="I169" s="804">
        <v>44050</v>
      </c>
      <c r="J169" s="156" t="s">
        <v>1809</v>
      </c>
      <c r="K169" s="730" t="s">
        <v>1806</v>
      </c>
      <c r="L169" s="7"/>
      <c r="M169" s="7"/>
      <c r="N169" s="7"/>
      <c r="O169" s="144"/>
      <c r="P169" s="144"/>
      <c r="Q169" s="144"/>
      <c r="R169" s="144"/>
      <c r="S169" s="7"/>
      <c r="T169" s="7"/>
      <c r="U169" s="144"/>
      <c r="V169" s="7"/>
      <c r="W169" s="7"/>
      <c r="X169" s="7"/>
      <c r="Y169" s="7"/>
      <c r="Z169" s="241"/>
      <c r="AA169" s="7"/>
      <c r="AB169" s="3"/>
      <c r="AE169" s="4"/>
    </row>
    <row r="170" spans="1:31" ht="89.25" customHeight="1" x14ac:dyDescent="0.25">
      <c r="A170" s="615" t="s">
        <v>574</v>
      </c>
      <c r="B170" s="627" t="s">
        <v>86</v>
      </c>
      <c r="C170" s="304">
        <v>1</v>
      </c>
      <c r="D170" s="596" t="s">
        <v>500</v>
      </c>
      <c r="E170" s="305" t="e">
        <f>#REF!*C170</f>
        <v>#REF!</v>
      </c>
      <c r="F170" s="311" t="s">
        <v>182</v>
      </c>
      <c r="G170" s="7" t="s">
        <v>849</v>
      </c>
      <c r="H170" s="693">
        <v>43840</v>
      </c>
      <c r="I170" s="804">
        <v>43875</v>
      </c>
      <c r="J170" s="793" t="s">
        <v>850</v>
      </c>
      <c r="K170" s="155" t="s">
        <v>1757</v>
      </c>
      <c r="L170" s="292" t="s">
        <v>1465</v>
      </c>
      <c r="M170" s="292"/>
      <c r="N170" s="292" t="s">
        <v>1367</v>
      </c>
      <c r="O170" s="199"/>
      <c r="P170" s="199"/>
      <c r="Q170" s="199">
        <v>275726.53999999998</v>
      </c>
      <c r="R170" s="199"/>
      <c r="S170" s="292" t="s">
        <v>1368</v>
      </c>
      <c r="T170" s="692">
        <v>43994</v>
      </c>
      <c r="U170" s="199">
        <v>122010.72</v>
      </c>
      <c r="V170" s="692">
        <v>44005</v>
      </c>
      <c r="W170" s="292"/>
      <c r="X170" s="292"/>
      <c r="Y170" s="692">
        <v>44007</v>
      </c>
      <c r="Z170" s="293" t="s">
        <v>1756</v>
      </c>
      <c r="AA170" s="292" t="s">
        <v>413</v>
      </c>
      <c r="AB170" s="3"/>
      <c r="AE170" s="4"/>
    </row>
    <row r="171" spans="1:31" ht="89.25" customHeight="1" x14ac:dyDescent="0.25">
      <c r="A171" s="629"/>
      <c r="B171" s="624"/>
      <c r="C171" s="304"/>
      <c r="D171" s="596" t="s">
        <v>500</v>
      </c>
      <c r="E171" s="305"/>
      <c r="F171" s="311"/>
      <c r="G171" s="7"/>
      <c r="H171" s="693"/>
      <c r="I171" s="804"/>
      <c r="J171" s="793"/>
      <c r="K171" s="155"/>
      <c r="L171" s="292"/>
      <c r="M171" s="292"/>
      <c r="N171" s="292"/>
      <c r="O171" s="199"/>
      <c r="P171" s="199"/>
      <c r="Q171" s="199"/>
      <c r="R171" s="199"/>
      <c r="S171" s="292" t="s">
        <v>1499</v>
      </c>
      <c r="T171" s="692">
        <v>44014</v>
      </c>
      <c r="U171" s="199">
        <v>153715.82</v>
      </c>
      <c r="V171" s="292"/>
      <c r="W171" s="292"/>
      <c r="X171" s="292"/>
      <c r="Y171" s="292"/>
      <c r="Z171" s="293"/>
      <c r="AA171" s="292"/>
      <c r="AB171" s="3"/>
      <c r="AE171" s="4"/>
    </row>
    <row r="172" spans="1:31" x14ac:dyDescent="0.25">
      <c r="A172" s="629"/>
      <c r="B172" s="624"/>
      <c r="C172" s="304"/>
      <c r="D172" s="596" t="s">
        <v>500</v>
      </c>
      <c r="E172" s="305"/>
      <c r="F172" s="311"/>
      <c r="G172" s="7"/>
      <c r="H172" s="693"/>
      <c r="I172" s="804"/>
      <c r="J172" s="793"/>
      <c r="K172" s="155"/>
      <c r="L172" s="292"/>
      <c r="M172" s="292"/>
      <c r="N172" s="292"/>
      <c r="O172" s="199"/>
      <c r="P172" s="199"/>
      <c r="Q172" s="199"/>
      <c r="R172" s="199"/>
      <c r="S172" s="292" t="s">
        <v>552</v>
      </c>
      <c r="T172" s="692">
        <v>44033</v>
      </c>
      <c r="U172" s="199">
        <v>1160.3699999999999</v>
      </c>
      <c r="V172" s="292"/>
      <c r="W172" s="292"/>
      <c r="X172" s="292"/>
      <c r="Y172" s="292"/>
      <c r="Z172" s="293"/>
      <c r="AA172" s="292"/>
      <c r="AB172" s="3"/>
      <c r="AE172" s="4"/>
    </row>
    <row r="173" spans="1:31" x14ac:dyDescent="0.25">
      <c r="A173" s="629"/>
      <c r="B173" s="624"/>
      <c r="C173" s="304"/>
      <c r="D173" s="596"/>
      <c r="E173" s="305"/>
      <c r="F173" s="311"/>
      <c r="G173" s="7"/>
      <c r="H173" s="693"/>
      <c r="I173" s="804"/>
      <c r="J173" s="793"/>
      <c r="K173" s="155"/>
      <c r="L173" s="292"/>
      <c r="M173" s="292"/>
      <c r="N173" s="292"/>
      <c r="O173" s="199"/>
      <c r="P173" s="199"/>
      <c r="Q173" s="199"/>
      <c r="R173" s="199"/>
      <c r="S173" s="292" t="s">
        <v>552</v>
      </c>
      <c r="T173" s="692">
        <v>44033</v>
      </c>
      <c r="U173" s="199">
        <v>1957.66</v>
      </c>
      <c r="V173" s="292"/>
      <c r="W173" s="292"/>
      <c r="X173" s="292"/>
      <c r="Y173" s="292"/>
      <c r="Z173" s="293"/>
      <c r="AA173" s="292"/>
      <c r="AB173" s="3"/>
      <c r="AE173" s="4"/>
    </row>
    <row r="174" spans="1:31" ht="89.25" customHeight="1" x14ac:dyDescent="0.25">
      <c r="A174" s="629"/>
      <c r="B174" s="624" t="s">
        <v>1830</v>
      </c>
      <c r="C174" s="304">
        <v>1</v>
      </c>
      <c r="D174" s="596" t="s">
        <v>500</v>
      </c>
      <c r="E174" s="305">
        <v>300000</v>
      </c>
      <c r="F174" s="311"/>
      <c r="G174" s="7"/>
      <c r="H174" s="693"/>
      <c r="I174" s="804"/>
      <c r="J174" s="23"/>
      <c r="K174" s="733" t="s">
        <v>1426</v>
      </c>
      <c r="L174" s="7"/>
      <c r="M174" s="7"/>
      <c r="N174" s="7"/>
      <c r="O174" s="144"/>
      <c r="P174" s="144"/>
      <c r="Q174" s="144"/>
      <c r="R174" s="144"/>
      <c r="S174" s="7"/>
      <c r="T174" s="7"/>
      <c r="U174" s="144"/>
      <c r="V174" s="7"/>
      <c r="W174" s="7"/>
      <c r="X174" s="7"/>
      <c r="Y174" s="7"/>
      <c r="Z174" s="241" t="s">
        <v>1376</v>
      </c>
      <c r="AA174" s="7"/>
      <c r="AB174" s="3"/>
      <c r="AE174" s="4"/>
    </row>
    <row r="175" spans="1:31" ht="105.75" customHeight="1" x14ac:dyDescent="0.25">
      <c r="A175" s="616"/>
      <c r="B175" s="627" t="s">
        <v>86</v>
      </c>
      <c r="C175" s="621">
        <v>1</v>
      </c>
      <c r="D175" s="596" t="s">
        <v>500</v>
      </c>
      <c r="E175" s="305">
        <v>300000</v>
      </c>
      <c r="F175" s="311"/>
      <c r="G175" s="7"/>
      <c r="H175" s="693"/>
      <c r="I175" s="804"/>
      <c r="J175" s="793" t="s">
        <v>1415</v>
      </c>
      <c r="K175" s="30" t="s">
        <v>1471</v>
      </c>
      <c r="L175" s="292" t="s">
        <v>1472</v>
      </c>
      <c r="M175" s="292"/>
      <c r="N175" s="292" t="s">
        <v>1486</v>
      </c>
      <c r="O175" s="199"/>
      <c r="P175" s="199"/>
      <c r="Q175" s="199">
        <v>370000</v>
      </c>
      <c r="R175" s="199"/>
      <c r="S175" s="292" t="s">
        <v>1487</v>
      </c>
      <c r="T175" s="692">
        <v>44018</v>
      </c>
      <c r="U175" s="199">
        <v>157994.82999999999</v>
      </c>
      <c r="V175" s="692">
        <v>44042</v>
      </c>
      <c r="W175" s="292"/>
      <c r="X175" s="292"/>
      <c r="Y175" s="692">
        <v>44048</v>
      </c>
      <c r="Z175" s="293" t="s">
        <v>1869</v>
      </c>
      <c r="AA175" s="292" t="s">
        <v>413</v>
      </c>
      <c r="AB175" s="3"/>
      <c r="AE175" s="4"/>
    </row>
    <row r="176" spans="1:31" ht="89.25" customHeight="1" x14ac:dyDescent="0.25">
      <c r="A176" s="616"/>
      <c r="B176" s="627"/>
      <c r="C176" s="621"/>
      <c r="D176" s="596" t="s">
        <v>500</v>
      </c>
      <c r="E176" s="305"/>
      <c r="F176" s="311"/>
      <c r="G176" s="7"/>
      <c r="H176" s="693"/>
      <c r="I176" s="804"/>
      <c r="J176" s="793"/>
      <c r="K176" s="30"/>
      <c r="L176" s="292"/>
      <c r="M176" s="292"/>
      <c r="N176" s="292"/>
      <c r="O176" s="199"/>
      <c r="P176" s="199"/>
      <c r="Q176" s="199"/>
      <c r="R176" s="199"/>
      <c r="S176" s="292" t="s">
        <v>1831</v>
      </c>
      <c r="T176" s="692">
        <v>44060</v>
      </c>
      <c r="U176" s="199">
        <v>212005.17</v>
      </c>
      <c r="V176" s="692"/>
      <c r="W176" s="292"/>
      <c r="X176" s="292"/>
      <c r="Y176" s="292"/>
      <c r="Z176" s="194"/>
      <c r="AA176" s="292"/>
      <c r="AB176" s="3"/>
      <c r="AE176" s="4"/>
    </row>
    <row r="177" spans="1:31" ht="180" customHeight="1" x14ac:dyDescent="0.25">
      <c r="A177" s="628" t="s">
        <v>575</v>
      </c>
      <c r="B177" s="51" t="s">
        <v>125</v>
      </c>
      <c r="C177" s="304">
        <v>2</v>
      </c>
      <c r="D177" s="596" t="s">
        <v>500</v>
      </c>
      <c r="E177" s="305" t="e">
        <f>#REF!*C177</f>
        <v>#REF!</v>
      </c>
      <c r="F177" s="34" t="s">
        <v>129</v>
      </c>
      <c r="G177" s="7" t="s">
        <v>352</v>
      </c>
      <c r="H177" s="804">
        <v>43650</v>
      </c>
      <c r="I177" s="7" t="s">
        <v>353</v>
      </c>
      <c r="J177" s="793" t="s">
        <v>351</v>
      </c>
      <c r="K177" s="236" t="s">
        <v>1857</v>
      </c>
      <c r="L177" s="292" t="s">
        <v>354</v>
      </c>
      <c r="M177" s="292" t="s">
        <v>355</v>
      </c>
      <c r="N177" s="292" t="s">
        <v>356</v>
      </c>
      <c r="O177" s="199"/>
      <c r="P177" s="199"/>
      <c r="Q177" s="199">
        <v>850840.01</v>
      </c>
      <c r="R177" s="199"/>
      <c r="S177" s="292" t="s">
        <v>947</v>
      </c>
      <c r="T177" s="292"/>
      <c r="U177" s="199"/>
      <c r="V177" s="292" t="s">
        <v>893</v>
      </c>
      <c r="W177" s="292"/>
      <c r="X177" s="292"/>
      <c r="Y177" s="692" t="s">
        <v>1219</v>
      </c>
      <c r="Z177" s="293" t="s">
        <v>1257</v>
      </c>
      <c r="AA177" s="292" t="s">
        <v>357</v>
      </c>
      <c r="AB177" s="3"/>
      <c r="AE177" s="4"/>
    </row>
    <row r="178" spans="1:31" ht="59.25" customHeight="1" x14ac:dyDescent="0.25">
      <c r="A178" s="453"/>
      <c r="B178" s="51"/>
      <c r="C178" s="304"/>
      <c r="D178" s="596" t="s">
        <v>500</v>
      </c>
      <c r="E178" s="305"/>
      <c r="F178" s="34"/>
      <c r="G178" s="7"/>
      <c r="H178" s="804"/>
      <c r="I178" s="7"/>
      <c r="J178" s="793"/>
      <c r="K178" s="236"/>
      <c r="L178" s="292"/>
      <c r="M178" s="292"/>
      <c r="N178" s="292"/>
      <c r="O178" s="199"/>
      <c r="P178" s="199"/>
      <c r="Q178" s="199"/>
      <c r="R178" s="199"/>
      <c r="S178" s="292" t="s">
        <v>1198</v>
      </c>
      <c r="T178" s="292"/>
      <c r="U178" s="199"/>
      <c r="V178" s="292" t="s">
        <v>1218</v>
      </c>
      <c r="W178" s="292"/>
      <c r="X178" s="292"/>
      <c r="Y178" s="692"/>
      <c r="Z178" s="292"/>
      <c r="AA178" s="292"/>
      <c r="AB178" s="3"/>
      <c r="AE178" s="4"/>
    </row>
    <row r="179" spans="1:31" ht="56.25" customHeight="1" x14ac:dyDescent="0.25">
      <c r="A179" s="453"/>
      <c r="B179" s="51"/>
      <c r="C179" s="304"/>
      <c r="D179" s="596" t="s">
        <v>500</v>
      </c>
      <c r="E179" s="305"/>
      <c r="F179" s="34"/>
      <c r="G179" s="7"/>
      <c r="H179" s="804"/>
      <c r="I179" s="7"/>
      <c r="J179" s="793"/>
      <c r="K179" s="236"/>
      <c r="L179" s="292"/>
      <c r="M179" s="292"/>
      <c r="N179" s="292"/>
      <c r="O179" s="199"/>
      <c r="P179" s="199"/>
      <c r="Q179" s="199"/>
      <c r="R179" s="199"/>
      <c r="S179" s="292" t="s">
        <v>1199</v>
      </c>
      <c r="T179" s="292"/>
      <c r="U179" s="199"/>
      <c r="V179" s="292"/>
      <c r="W179" s="292"/>
      <c r="X179" s="292"/>
      <c r="Y179" s="692"/>
      <c r="Z179" s="292"/>
      <c r="AA179" s="292"/>
      <c r="AB179" s="3"/>
      <c r="AE179" s="4"/>
    </row>
    <row r="180" spans="1:31" ht="56.25" customHeight="1" x14ac:dyDescent="0.25">
      <c r="A180" s="453"/>
      <c r="B180" s="51"/>
      <c r="C180" s="304"/>
      <c r="D180" s="596" t="s">
        <v>500</v>
      </c>
      <c r="E180" s="305"/>
      <c r="F180" s="34"/>
      <c r="G180" s="7"/>
      <c r="H180" s="804"/>
      <c r="I180" s="7"/>
      <c r="J180" s="793"/>
      <c r="K180" s="236"/>
      <c r="L180" s="292"/>
      <c r="M180" s="292"/>
      <c r="N180" s="292"/>
      <c r="O180" s="199"/>
      <c r="P180" s="199"/>
      <c r="Q180" s="199"/>
      <c r="R180" s="199"/>
      <c r="S180" s="292" t="s">
        <v>1200</v>
      </c>
      <c r="T180" s="692">
        <v>43950</v>
      </c>
      <c r="U180" s="199">
        <v>850840.01</v>
      </c>
      <c r="V180" s="292"/>
      <c r="W180" s="292"/>
      <c r="X180" s="292"/>
      <c r="Y180" s="692"/>
      <c r="Z180" s="292"/>
      <c r="AA180" s="292"/>
      <c r="AB180" s="3"/>
      <c r="AE180" s="4"/>
    </row>
    <row r="181" spans="1:31" ht="56.25" customHeight="1" x14ac:dyDescent="0.25">
      <c r="A181" s="453"/>
      <c r="B181" s="51"/>
      <c r="C181" s="304"/>
      <c r="D181" s="596" t="s">
        <v>500</v>
      </c>
      <c r="E181" s="305"/>
      <c r="F181" s="34"/>
      <c r="G181" s="7"/>
      <c r="H181" s="804"/>
      <c r="I181" s="7"/>
      <c r="J181" s="793"/>
      <c r="K181" s="236"/>
      <c r="L181" s="292"/>
      <c r="M181" s="292"/>
      <c r="N181" s="292"/>
      <c r="O181" s="199"/>
      <c r="P181" s="199"/>
      <c r="Q181" s="199"/>
      <c r="R181" s="199"/>
      <c r="S181" s="292" t="s">
        <v>552</v>
      </c>
      <c r="T181" s="692">
        <v>43973</v>
      </c>
      <c r="U181" s="199">
        <v>6040.96</v>
      </c>
      <c r="V181" s="292"/>
      <c r="W181" s="292"/>
      <c r="X181" s="292"/>
      <c r="Y181" s="692"/>
      <c r="Z181" s="292"/>
      <c r="AA181" s="292"/>
      <c r="AB181" s="3"/>
      <c r="AE181" s="4"/>
    </row>
    <row r="182" spans="1:31" ht="244.5" customHeight="1" x14ac:dyDescent="0.25">
      <c r="A182" s="454" t="s">
        <v>576</v>
      </c>
      <c r="B182" s="51" t="s">
        <v>126</v>
      </c>
      <c r="C182" s="304">
        <v>1</v>
      </c>
      <c r="D182" s="596" t="s">
        <v>500</v>
      </c>
      <c r="E182" s="305">
        <v>672375</v>
      </c>
      <c r="F182" s="23"/>
      <c r="G182" s="23" t="s">
        <v>358</v>
      </c>
      <c r="H182" s="693" t="s">
        <v>359</v>
      </c>
      <c r="I182" s="744" t="s">
        <v>360</v>
      </c>
      <c r="J182" s="793" t="s">
        <v>361</v>
      </c>
      <c r="K182" s="236" t="s">
        <v>1260</v>
      </c>
      <c r="L182" s="7" t="s">
        <v>1116</v>
      </c>
      <c r="M182" s="7" t="s">
        <v>484</v>
      </c>
      <c r="N182" s="7" t="s">
        <v>943</v>
      </c>
      <c r="O182" s="144"/>
      <c r="P182" s="144">
        <v>219700.88</v>
      </c>
      <c r="Q182" s="144"/>
      <c r="R182" s="144"/>
      <c r="S182" s="7" t="s">
        <v>1220</v>
      </c>
      <c r="T182" s="804">
        <v>43941</v>
      </c>
      <c r="U182" s="144">
        <v>593558.4</v>
      </c>
      <c r="V182" s="7"/>
      <c r="W182" s="7"/>
      <c r="X182" s="7"/>
      <c r="Y182" s="7"/>
      <c r="Z182" s="241" t="s">
        <v>1870</v>
      </c>
      <c r="AA182" s="7" t="s">
        <v>413</v>
      </c>
      <c r="AB182" s="3"/>
      <c r="AE182" s="4"/>
    </row>
    <row r="183" spans="1:31" x14ac:dyDescent="0.25">
      <c r="A183" s="454"/>
      <c r="B183" s="51"/>
      <c r="C183" s="304"/>
      <c r="D183" s="596" t="s">
        <v>500</v>
      </c>
      <c r="E183" s="305"/>
      <c r="F183" s="23"/>
      <c r="G183" s="23"/>
      <c r="H183" s="693"/>
      <c r="I183" s="744"/>
      <c r="J183" s="63"/>
      <c r="K183" s="236"/>
      <c r="L183" s="7"/>
      <c r="M183" s="7"/>
      <c r="N183" s="7"/>
      <c r="O183" s="144"/>
      <c r="P183" s="144"/>
      <c r="Q183" s="144"/>
      <c r="R183" s="144"/>
      <c r="S183" s="7" t="s">
        <v>636</v>
      </c>
      <c r="T183" s="804">
        <v>43950</v>
      </c>
      <c r="U183" s="144">
        <v>-2456.91</v>
      </c>
      <c r="V183" s="7"/>
      <c r="W183" s="7"/>
      <c r="X183" s="7"/>
      <c r="Y183" s="7"/>
      <c r="Z183" s="241"/>
      <c r="AA183" s="7"/>
      <c r="AB183" s="3"/>
      <c r="AE183" s="4"/>
    </row>
    <row r="184" spans="1:31" ht="114.75" customHeight="1" x14ac:dyDescent="0.25">
      <c r="A184" s="454"/>
      <c r="B184" s="51"/>
      <c r="C184" s="304"/>
      <c r="D184" s="596" t="s">
        <v>500</v>
      </c>
      <c r="E184" s="305"/>
      <c r="F184" s="23"/>
      <c r="G184" s="23"/>
      <c r="H184" s="693"/>
      <c r="I184" s="744"/>
      <c r="J184" s="63"/>
      <c r="K184" s="236"/>
      <c r="L184" s="7"/>
      <c r="M184" s="7"/>
      <c r="N184" s="7"/>
      <c r="O184" s="144"/>
      <c r="P184" s="144"/>
      <c r="Q184" s="144"/>
      <c r="R184" s="144"/>
      <c r="S184" s="7" t="s">
        <v>1506</v>
      </c>
      <c r="T184" s="804">
        <v>44019</v>
      </c>
      <c r="U184" s="144">
        <v>45847.85</v>
      </c>
      <c r="V184" s="804" t="s">
        <v>1758</v>
      </c>
      <c r="W184" s="7"/>
      <c r="X184" s="7"/>
      <c r="Y184" s="804">
        <v>44028</v>
      </c>
      <c r="Z184" s="241"/>
      <c r="AA184" s="7"/>
      <c r="AB184" s="3"/>
      <c r="AE184" s="4"/>
    </row>
    <row r="185" spans="1:31" x14ac:dyDescent="0.25">
      <c r="A185" s="454"/>
      <c r="B185" s="51"/>
      <c r="C185" s="304"/>
      <c r="D185" s="596" t="s">
        <v>500</v>
      </c>
      <c r="E185" s="305"/>
      <c r="F185" s="23"/>
      <c r="G185" s="23"/>
      <c r="H185" s="693"/>
      <c r="I185" s="744"/>
      <c r="J185" s="63"/>
      <c r="K185" s="236"/>
      <c r="L185" s="7"/>
      <c r="M185" s="7"/>
      <c r="N185" s="7"/>
      <c r="O185" s="144"/>
      <c r="P185" s="144"/>
      <c r="Q185" s="144"/>
      <c r="R185" s="144"/>
      <c r="S185" s="7" t="s">
        <v>636</v>
      </c>
      <c r="T185" s="804">
        <v>44049</v>
      </c>
      <c r="U185" s="144">
        <v>-4003.48</v>
      </c>
      <c r="V185" s="804"/>
      <c r="W185" s="7"/>
      <c r="X185" s="7"/>
      <c r="Y185" s="804"/>
      <c r="Z185" s="241"/>
      <c r="AA185" s="7"/>
      <c r="AB185" s="3"/>
      <c r="AE185" s="4"/>
    </row>
    <row r="186" spans="1:31" x14ac:dyDescent="0.25">
      <c r="A186" s="454"/>
      <c r="B186" s="51"/>
      <c r="C186" s="304"/>
      <c r="D186" s="596" t="s">
        <v>500</v>
      </c>
      <c r="E186" s="305"/>
      <c r="F186" s="23"/>
      <c r="G186" s="23"/>
      <c r="H186" s="693"/>
      <c r="I186" s="744"/>
      <c r="J186" s="63"/>
      <c r="K186" s="236"/>
      <c r="L186" s="7"/>
      <c r="M186" s="7"/>
      <c r="N186" s="7"/>
      <c r="O186" s="144"/>
      <c r="P186" s="144"/>
      <c r="Q186" s="144"/>
      <c r="R186" s="144"/>
      <c r="S186" s="7"/>
      <c r="T186" s="804"/>
      <c r="U186" s="144"/>
      <c r="V186" s="804" t="s">
        <v>1845</v>
      </c>
      <c r="W186" s="7"/>
      <c r="X186" s="7"/>
      <c r="Y186" s="804">
        <v>44057</v>
      </c>
      <c r="Z186" s="241"/>
      <c r="AA186" s="7"/>
      <c r="AB186" s="3"/>
      <c r="AE186" s="4"/>
    </row>
    <row r="187" spans="1:31" ht="272.25" customHeight="1" x14ac:dyDescent="0.25">
      <c r="A187" s="454" t="s">
        <v>240</v>
      </c>
      <c r="B187" s="51" t="s">
        <v>127</v>
      </c>
      <c r="C187" s="304">
        <v>7</v>
      </c>
      <c r="D187" s="596" t="s">
        <v>500</v>
      </c>
      <c r="E187" s="305">
        <v>2602627</v>
      </c>
      <c r="F187" s="23" t="s">
        <v>166</v>
      </c>
      <c r="G187" s="23" t="s">
        <v>358</v>
      </c>
      <c r="H187" s="693" t="s">
        <v>359</v>
      </c>
      <c r="I187" s="744" t="s">
        <v>360</v>
      </c>
      <c r="J187" s="588" t="s">
        <v>1514</v>
      </c>
      <c r="K187" s="236" t="s">
        <v>1794</v>
      </c>
      <c r="L187" s="7" t="s">
        <v>1117</v>
      </c>
      <c r="M187" s="7" t="s">
        <v>484</v>
      </c>
      <c r="N187" s="7" t="s">
        <v>928</v>
      </c>
      <c r="O187" s="144"/>
      <c r="P187" s="144">
        <v>556012.80000000005</v>
      </c>
      <c r="Q187" s="144"/>
      <c r="R187" s="144"/>
      <c r="S187" s="7"/>
      <c r="T187" s="7"/>
      <c r="U187" s="144"/>
      <c r="V187" s="7"/>
      <c r="W187" s="7"/>
      <c r="X187" s="7"/>
      <c r="Y187" s="7"/>
      <c r="Z187" s="464" t="s">
        <v>1841</v>
      </c>
      <c r="AA187" s="466" t="s">
        <v>346</v>
      </c>
      <c r="AB187" s="3"/>
      <c r="AE187" s="4"/>
    </row>
    <row r="188" spans="1:31" ht="409.5" x14ac:dyDescent="0.25">
      <c r="A188" s="453" t="s">
        <v>240</v>
      </c>
      <c r="B188" s="51" t="s">
        <v>128</v>
      </c>
      <c r="C188" s="304">
        <v>1</v>
      </c>
      <c r="D188" s="596" t="s">
        <v>500</v>
      </c>
      <c r="E188" s="305">
        <v>71919</v>
      </c>
      <c r="F188" s="23" t="s">
        <v>166</v>
      </c>
      <c r="G188" s="693" t="s">
        <v>362</v>
      </c>
      <c r="H188" s="693">
        <v>43794</v>
      </c>
      <c r="I188" s="485">
        <v>43805</v>
      </c>
      <c r="J188" s="313" t="s">
        <v>363</v>
      </c>
      <c r="K188" s="247" t="s">
        <v>1330</v>
      </c>
      <c r="L188" s="465" t="s">
        <v>1299</v>
      </c>
      <c r="M188" s="466" t="s">
        <v>440</v>
      </c>
      <c r="N188" s="466" t="s">
        <v>1266</v>
      </c>
      <c r="O188" s="144"/>
      <c r="P188" s="144">
        <v>12268</v>
      </c>
      <c r="Q188" s="144"/>
      <c r="R188" s="144"/>
      <c r="S188" s="7"/>
      <c r="T188" s="7"/>
      <c r="U188" s="144"/>
      <c r="V188" s="7"/>
      <c r="W188" s="7"/>
      <c r="X188" s="7"/>
      <c r="Y188" s="7"/>
      <c r="Z188" s="464" t="s">
        <v>1267</v>
      </c>
      <c r="AA188" s="466" t="s">
        <v>444</v>
      </c>
      <c r="AB188" s="3"/>
      <c r="AE188" s="4"/>
    </row>
    <row r="189" spans="1:31" ht="220.5" x14ac:dyDescent="0.25">
      <c r="A189" s="453" t="s">
        <v>580</v>
      </c>
      <c r="B189" s="784" t="s">
        <v>577</v>
      </c>
      <c r="C189" s="304">
        <v>1</v>
      </c>
      <c r="D189" s="596" t="s">
        <v>500</v>
      </c>
      <c r="E189" s="305">
        <v>84353</v>
      </c>
      <c r="F189" s="23"/>
      <c r="G189" s="693"/>
      <c r="H189" s="693"/>
      <c r="I189" s="312"/>
      <c r="J189" s="314" t="s">
        <v>578</v>
      </c>
      <c r="K189" s="247" t="s">
        <v>1118</v>
      </c>
      <c r="L189" s="292" t="s">
        <v>1119</v>
      </c>
      <c r="M189" s="292"/>
      <c r="N189" s="292" t="s">
        <v>579</v>
      </c>
      <c r="O189" s="292"/>
      <c r="P189" s="292"/>
      <c r="Q189" s="199">
        <v>84852.29</v>
      </c>
      <c r="R189" s="292"/>
      <c r="S189" s="292" t="s">
        <v>894</v>
      </c>
      <c r="T189" s="292"/>
      <c r="U189" s="199"/>
      <c r="V189" s="692">
        <v>43817</v>
      </c>
      <c r="W189" s="292"/>
      <c r="X189" s="292"/>
      <c r="Y189" s="692">
        <v>43886</v>
      </c>
      <c r="Z189" s="293" t="s">
        <v>941</v>
      </c>
      <c r="AA189" s="292" t="s">
        <v>463</v>
      </c>
      <c r="AB189" s="3"/>
      <c r="AE189" s="4"/>
    </row>
    <row r="190" spans="1:31" ht="31.5" x14ac:dyDescent="0.25">
      <c r="A190" s="453"/>
      <c r="B190" s="784"/>
      <c r="C190" s="304"/>
      <c r="D190" s="596" t="s">
        <v>500</v>
      </c>
      <c r="E190" s="305"/>
      <c r="F190" s="23"/>
      <c r="G190" s="693"/>
      <c r="H190" s="693"/>
      <c r="I190" s="312"/>
      <c r="J190" s="314"/>
      <c r="K190" s="247"/>
      <c r="L190" s="297"/>
      <c r="M190" s="292"/>
      <c r="N190" s="292"/>
      <c r="O190" s="292"/>
      <c r="P190" s="292"/>
      <c r="Q190" s="199"/>
      <c r="R190" s="292"/>
      <c r="S190" s="292" t="s">
        <v>840</v>
      </c>
      <c r="T190" s="692">
        <v>43915</v>
      </c>
      <c r="U190" s="199">
        <v>84852.29</v>
      </c>
      <c r="V190" s="692"/>
      <c r="W190" s="292"/>
      <c r="X190" s="292"/>
      <c r="Y190" s="292"/>
      <c r="Z190" s="292"/>
      <c r="AA190" s="292"/>
      <c r="AB190" s="3"/>
      <c r="AE190" s="4"/>
    </row>
    <row r="191" spans="1:31" x14ac:dyDescent="0.25">
      <c r="A191" s="453"/>
      <c r="B191" s="784"/>
      <c r="C191" s="304"/>
      <c r="D191" s="596" t="s">
        <v>500</v>
      </c>
      <c r="E191" s="305"/>
      <c r="F191" s="23"/>
      <c r="G191" s="693"/>
      <c r="H191" s="693"/>
      <c r="I191" s="312"/>
      <c r="J191" s="314"/>
      <c r="K191" s="247"/>
      <c r="L191" s="297"/>
      <c r="M191" s="292"/>
      <c r="N191" s="292"/>
      <c r="O191" s="292"/>
      <c r="P191" s="292"/>
      <c r="Q191" s="199"/>
      <c r="R191" s="292"/>
      <c r="S191" s="292" t="s">
        <v>552</v>
      </c>
      <c r="T191" s="692">
        <v>43934</v>
      </c>
      <c r="U191" s="199">
        <v>763.67</v>
      </c>
      <c r="V191" s="692"/>
      <c r="W191" s="292"/>
      <c r="X191" s="292"/>
      <c r="Y191" s="292"/>
      <c r="Z191" s="292"/>
      <c r="AA191" s="292"/>
      <c r="AB191" s="3"/>
      <c r="AE191" s="4"/>
    </row>
    <row r="192" spans="1:31" ht="409.5" x14ac:dyDescent="0.25">
      <c r="A192" s="453" t="s">
        <v>780</v>
      </c>
      <c r="B192" s="784" t="s">
        <v>966</v>
      </c>
      <c r="C192" s="304">
        <v>1</v>
      </c>
      <c r="D192" s="596" t="s">
        <v>500</v>
      </c>
      <c r="E192" s="305">
        <v>600000</v>
      </c>
      <c r="F192" s="23"/>
      <c r="G192" s="693"/>
      <c r="H192" s="693"/>
      <c r="I192" s="312"/>
      <c r="J192" s="314" t="s">
        <v>570</v>
      </c>
      <c r="K192" s="247" t="s">
        <v>1190</v>
      </c>
      <c r="L192" s="797" t="s">
        <v>1120</v>
      </c>
      <c r="M192" s="23"/>
      <c r="N192" s="1" t="s">
        <v>350</v>
      </c>
      <c r="O192" s="1">
        <v>962536.8</v>
      </c>
      <c r="P192" s="1"/>
      <c r="Q192" s="163"/>
      <c r="R192" s="1"/>
      <c r="S192" s="2" t="s">
        <v>967</v>
      </c>
      <c r="T192" s="2"/>
      <c r="U192" s="54"/>
      <c r="V192" s="2"/>
      <c r="W192" s="2"/>
      <c r="X192" s="2"/>
      <c r="Y192" s="2"/>
      <c r="Z192" s="2" t="s">
        <v>1762</v>
      </c>
      <c r="AA192" s="23" t="s">
        <v>346</v>
      </c>
      <c r="AB192" s="3"/>
      <c r="AE192" s="4"/>
    </row>
    <row r="193" spans="1:31" ht="54.75" customHeight="1" x14ac:dyDescent="0.25">
      <c r="A193" s="453"/>
      <c r="B193" s="784"/>
      <c r="C193" s="304"/>
      <c r="D193" s="596" t="s">
        <v>500</v>
      </c>
      <c r="E193" s="305"/>
      <c r="F193" s="23"/>
      <c r="G193" s="693"/>
      <c r="H193" s="693"/>
      <c r="I193" s="312"/>
      <c r="J193" s="314"/>
      <c r="K193" s="247"/>
      <c r="L193" s="797"/>
      <c r="M193" s="23"/>
      <c r="N193" s="1"/>
      <c r="O193" s="1"/>
      <c r="P193" s="1"/>
      <c r="Q193" s="163"/>
      <c r="R193" s="1"/>
      <c r="V193" s="2"/>
      <c r="W193" s="2"/>
      <c r="X193" s="2"/>
      <c r="Y193" s="674"/>
      <c r="Z193" s="2"/>
      <c r="AA193" s="23"/>
      <c r="AB193" s="3"/>
      <c r="AE193" s="4"/>
    </row>
    <row r="194" spans="1:31" ht="54.75" customHeight="1" x14ac:dyDescent="0.25">
      <c r="A194" s="453"/>
      <c r="B194" s="784"/>
      <c r="C194" s="304"/>
      <c r="D194" s="596" t="s">
        <v>500</v>
      </c>
      <c r="E194" s="305"/>
      <c r="F194" s="23"/>
      <c r="G194" s="693"/>
      <c r="H194" s="693"/>
      <c r="I194" s="312"/>
      <c r="J194" s="314"/>
      <c r="K194" s="247"/>
      <c r="L194" s="797"/>
      <c r="M194" s="23"/>
      <c r="N194" s="1"/>
      <c r="O194" s="1"/>
      <c r="P194" s="1"/>
      <c r="Q194" s="163"/>
      <c r="R194" s="1"/>
      <c r="S194" s="2"/>
      <c r="T194" s="674"/>
      <c r="U194" s="204"/>
      <c r="V194" s="2"/>
      <c r="W194" s="674"/>
      <c r="X194" s="2"/>
      <c r="Y194" s="2"/>
      <c r="Z194" s="2"/>
      <c r="AA194" s="23"/>
      <c r="AB194" s="3"/>
      <c r="AE194" s="4"/>
    </row>
    <row r="195" spans="1:31" s="3" customFormat="1" ht="63" x14ac:dyDescent="0.25">
      <c r="A195" s="454" t="s">
        <v>970</v>
      </c>
      <c r="B195" s="27" t="s">
        <v>124</v>
      </c>
      <c r="C195" s="315">
        <v>4</v>
      </c>
      <c r="D195" s="597" t="s">
        <v>500</v>
      </c>
      <c r="E195" s="154">
        <v>8000000</v>
      </c>
      <c r="F195" s="239" t="s">
        <v>137</v>
      </c>
      <c r="G195" s="7"/>
      <c r="H195" s="7"/>
      <c r="I195" s="7"/>
      <c r="J195" s="7"/>
      <c r="K195" s="241" t="s">
        <v>972</v>
      </c>
      <c r="L195" s="7"/>
      <c r="M195" s="7"/>
      <c r="N195" s="7"/>
      <c r="O195" s="144"/>
      <c r="P195" s="144"/>
      <c r="Q195" s="144"/>
      <c r="R195" s="144"/>
      <c r="S195" s="7"/>
      <c r="T195" s="7"/>
      <c r="U195" s="144"/>
      <c r="V195" s="7"/>
      <c r="W195" s="7"/>
      <c r="X195" s="7"/>
      <c r="Y195" s="7"/>
      <c r="Z195" s="241" t="s">
        <v>972</v>
      </c>
      <c r="AA195" s="7"/>
    </row>
    <row r="196" spans="1:31" s="125" customFormat="1" ht="409.5" x14ac:dyDescent="0.25">
      <c r="A196" s="454" t="s">
        <v>971</v>
      </c>
      <c r="B196" s="27" t="s">
        <v>27</v>
      </c>
      <c r="C196" s="315">
        <v>12</v>
      </c>
      <c r="D196" s="597" t="s">
        <v>500</v>
      </c>
      <c r="E196" s="154">
        <v>12000000</v>
      </c>
      <c r="F196" s="239" t="s">
        <v>1121</v>
      </c>
      <c r="G196" s="7" t="s">
        <v>855</v>
      </c>
      <c r="H196" s="804">
        <v>43840</v>
      </c>
      <c r="I196" s="804">
        <v>43875</v>
      </c>
      <c r="J196" s="793" t="s">
        <v>854</v>
      </c>
      <c r="K196" s="8" t="s">
        <v>1858</v>
      </c>
      <c r="L196" s="292" t="s">
        <v>1189</v>
      </c>
      <c r="M196" s="292" t="s">
        <v>384</v>
      </c>
      <c r="N196" s="292" t="s">
        <v>1232</v>
      </c>
      <c r="O196" s="199"/>
      <c r="P196" s="199"/>
      <c r="Q196" s="199">
        <v>861299.94</v>
      </c>
      <c r="R196" s="199"/>
      <c r="S196" s="292" t="s">
        <v>1254</v>
      </c>
      <c r="T196" s="692">
        <v>43963</v>
      </c>
      <c r="U196" s="199">
        <v>764931.94</v>
      </c>
      <c r="V196" s="692">
        <v>43987</v>
      </c>
      <c r="W196" s="292"/>
      <c r="X196" s="292"/>
      <c r="Y196" s="692">
        <v>43991</v>
      </c>
      <c r="Z196" s="293" t="s">
        <v>1477</v>
      </c>
      <c r="AA196" s="292" t="s">
        <v>413</v>
      </c>
    </row>
    <row r="197" spans="1:31" s="125" customFormat="1" ht="47.25" x14ac:dyDescent="0.25">
      <c r="A197" s="454"/>
      <c r="B197" s="27"/>
      <c r="C197" s="315"/>
      <c r="D197" s="597" t="s">
        <v>500</v>
      </c>
      <c r="E197" s="154"/>
      <c r="F197" s="239"/>
      <c r="G197" s="7"/>
      <c r="H197" s="804"/>
      <c r="I197" s="804"/>
      <c r="J197" s="793"/>
      <c r="K197" s="8"/>
      <c r="L197" s="292"/>
      <c r="M197" s="292"/>
      <c r="N197" s="292"/>
      <c r="O197" s="199"/>
      <c r="P197" s="199"/>
      <c r="Q197" s="199"/>
      <c r="R197" s="199"/>
      <c r="S197" s="292" t="s">
        <v>1461</v>
      </c>
      <c r="T197" s="692">
        <v>43994</v>
      </c>
      <c r="U197" s="199">
        <v>96368</v>
      </c>
      <c r="V197" s="692"/>
      <c r="W197" s="292"/>
      <c r="X197" s="292"/>
      <c r="Y197" s="692"/>
      <c r="Z197" s="293"/>
      <c r="AA197" s="292"/>
    </row>
    <row r="198" spans="1:31" s="125" customFormat="1" x14ac:dyDescent="0.25">
      <c r="A198" s="454"/>
      <c r="B198" s="27"/>
      <c r="C198" s="315"/>
      <c r="D198" s="597" t="s">
        <v>500</v>
      </c>
      <c r="E198" s="154"/>
      <c r="F198" s="239"/>
      <c r="G198" s="7"/>
      <c r="H198" s="804"/>
      <c r="I198" s="804"/>
      <c r="J198" s="793"/>
      <c r="K198" s="8"/>
      <c r="L198" s="292"/>
      <c r="M198" s="292"/>
      <c r="N198" s="292"/>
      <c r="O198" s="199"/>
      <c r="P198" s="199"/>
      <c r="Q198" s="199"/>
      <c r="R198" s="199"/>
      <c r="S198" s="292" t="s">
        <v>552</v>
      </c>
      <c r="T198" s="692">
        <v>44033</v>
      </c>
      <c r="U198" s="199">
        <v>6115.23</v>
      </c>
      <c r="V198" s="692"/>
      <c r="W198" s="292"/>
      <c r="X198" s="292"/>
      <c r="Y198" s="692"/>
      <c r="Z198" s="293"/>
      <c r="AA198" s="292"/>
    </row>
    <row r="199" spans="1:31" s="125" customFormat="1" ht="219.75" customHeight="1" x14ac:dyDescent="0.25">
      <c r="A199" s="454" t="s">
        <v>973</v>
      </c>
      <c r="B199" s="27" t="s">
        <v>844</v>
      </c>
      <c r="C199" s="315">
        <v>2</v>
      </c>
      <c r="D199" s="597" t="s">
        <v>500</v>
      </c>
      <c r="E199" s="154">
        <v>48000</v>
      </c>
      <c r="F199" s="239"/>
      <c r="G199" s="1" t="s">
        <v>402</v>
      </c>
      <c r="H199" s="712">
        <v>43390</v>
      </c>
      <c r="I199" s="712">
        <v>43423</v>
      </c>
      <c r="J199" s="793" t="s">
        <v>845</v>
      </c>
      <c r="K199" s="8" t="s">
        <v>1381</v>
      </c>
      <c r="L199" s="2" t="s">
        <v>846</v>
      </c>
      <c r="M199" s="2"/>
      <c r="N199" s="2" t="s">
        <v>974</v>
      </c>
      <c r="O199" s="2"/>
      <c r="P199" s="2"/>
      <c r="Q199" s="2">
        <v>47952</v>
      </c>
      <c r="R199" s="2"/>
      <c r="S199" s="2" t="s">
        <v>1347</v>
      </c>
      <c r="T199" s="674">
        <v>43986</v>
      </c>
      <c r="U199" s="2">
        <v>22915.88</v>
      </c>
      <c r="V199" s="674">
        <v>44068</v>
      </c>
      <c r="W199" s="2"/>
      <c r="X199" s="2"/>
      <c r="Y199" s="2" t="s">
        <v>1908</v>
      </c>
      <c r="Z199" s="2" t="s">
        <v>1909</v>
      </c>
      <c r="AA199" s="2" t="s">
        <v>347</v>
      </c>
    </row>
    <row r="200" spans="1:31" s="125" customFormat="1" ht="228.75" customHeight="1" x14ac:dyDescent="0.25">
      <c r="A200" s="454" t="s">
        <v>1382</v>
      </c>
      <c r="B200" s="27" t="s">
        <v>1383</v>
      </c>
      <c r="C200" s="315">
        <v>1</v>
      </c>
      <c r="D200" s="597" t="s">
        <v>500</v>
      </c>
      <c r="E200" s="154">
        <v>30000</v>
      </c>
      <c r="F200" s="239"/>
      <c r="G200" s="1"/>
      <c r="H200" s="712"/>
      <c r="I200" s="712"/>
      <c r="J200" s="793" t="s">
        <v>1385</v>
      </c>
      <c r="K200" s="114" t="s">
        <v>1386</v>
      </c>
      <c r="L200" s="2" t="s">
        <v>1387</v>
      </c>
      <c r="M200" s="2"/>
      <c r="N200" s="2" t="s">
        <v>1384</v>
      </c>
      <c r="O200" s="2"/>
      <c r="P200" s="2"/>
      <c r="Q200" s="2">
        <v>30745</v>
      </c>
      <c r="R200" s="2"/>
      <c r="S200" s="2" t="s">
        <v>1700</v>
      </c>
      <c r="T200" s="674">
        <v>44040</v>
      </c>
      <c r="U200" s="2">
        <v>18517.41</v>
      </c>
      <c r="V200" s="2"/>
      <c r="W200" s="2"/>
      <c r="X200" s="2"/>
      <c r="Y200" s="2"/>
      <c r="Z200" s="2" t="s">
        <v>1797</v>
      </c>
      <c r="AA200" s="2" t="s">
        <v>347</v>
      </c>
    </row>
    <row r="201" spans="1:31" s="125" customFormat="1" ht="173.25" customHeight="1" x14ac:dyDescent="0.25">
      <c r="A201" s="454" t="s">
        <v>975</v>
      </c>
      <c r="B201" s="27" t="s">
        <v>976</v>
      </c>
      <c r="C201" s="315">
        <v>1</v>
      </c>
      <c r="D201" s="597" t="s">
        <v>500</v>
      </c>
      <c r="E201" s="154">
        <v>120000</v>
      </c>
      <c r="F201" s="239"/>
      <c r="G201" s="1" t="s">
        <v>1178</v>
      </c>
      <c r="H201" s="712">
        <v>43390</v>
      </c>
      <c r="I201" s="712">
        <v>43423</v>
      </c>
      <c r="J201" s="793" t="s">
        <v>1484</v>
      </c>
      <c r="K201" s="8" t="s">
        <v>1122</v>
      </c>
      <c r="L201" s="1" t="s">
        <v>1123</v>
      </c>
      <c r="M201" s="1"/>
      <c r="N201" s="1" t="s">
        <v>977</v>
      </c>
      <c r="O201" s="1"/>
      <c r="P201" s="1"/>
      <c r="Q201" s="1">
        <v>119738</v>
      </c>
      <c r="R201" s="1"/>
      <c r="S201" s="1" t="s">
        <v>1902</v>
      </c>
      <c r="T201" s="1"/>
      <c r="U201" s="1"/>
      <c r="V201" s="1" t="s">
        <v>1891</v>
      </c>
      <c r="W201" s="1"/>
      <c r="X201" s="1"/>
      <c r="Y201" s="712" t="s">
        <v>1910</v>
      </c>
      <c r="Z201" s="1" t="s">
        <v>1911</v>
      </c>
      <c r="AA201" s="1" t="s">
        <v>442</v>
      </c>
    </row>
    <row r="202" spans="1:31" s="125" customFormat="1" ht="191.25" customHeight="1" x14ac:dyDescent="0.25">
      <c r="A202" s="454" t="s">
        <v>978</v>
      </c>
      <c r="B202" s="27" t="s">
        <v>976</v>
      </c>
      <c r="C202" s="315">
        <v>1</v>
      </c>
      <c r="D202" s="597" t="s">
        <v>500</v>
      </c>
      <c r="E202" s="154">
        <v>132000</v>
      </c>
      <c r="F202" s="239"/>
      <c r="G202" s="1" t="s">
        <v>402</v>
      </c>
      <c r="H202" s="712">
        <v>43390</v>
      </c>
      <c r="I202" s="712">
        <v>43423</v>
      </c>
      <c r="J202" s="793" t="s">
        <v>1485</v>
      </c>
      <c r="K202" s="8" t="s">
        <v>1298</v>
      </c>
      <c r="L202" s="162" t="s">
        <v>1297</v>
      </c>
      <c r="M202" s="1"/>
      <c r="N202" s="1" t="s">
        <v>1290</v>
      </c>
      <c r="O202" s="1"/>
      <c r="P202" s="1"/>
      <c r="Q202" s="1">
        <v>130100</v>
      </c>
      <c r="R202" s="1"/>
      <c r="S202" s="1"/>
      <c r="T202" s="1"/>
      <c r="U202" s="1"/>
      <c r="V202" s="712" t="s">
        <v>1905</v>
      </c>
      <c r="W202" s="1"/>
      <c r="X202" s="1"/>
      <c r="Y202" s="712"/>
      <c r="Z202" s="143" t="s">
        <v>1912</v>
      </c>
      <c r="AA202" s="1" t="s">
        <v>435</v>
      </c>
    </row>
    <row r="203" spans="1:31" s="125" customFormat="1" ht="191.25" customHeight="1" x14ac:dyDescent="0.25">
      <c r="A203" s="454" t="s">
        <v>1712</v>
      </c>
      <c r="B203" s="679" t="s">
        <v>908</v>
      </c>
      <c r="C203" s="315">
        <v>1</v>
      </c>
      <c r="D203" s="597" t="s">
        <v>500</v>
      </c>
      <c r="E203" s="154">
        <v>400000</v>
      </c>
      <c r="F203" s="239"/>
      <c r="G203" s="1" t="s">
        <v>1713</v>
      </c>
      <c r="H203" s="712">
        <v>43834</v>
      </c>
      <c r="I203" s="712">
        <v>43903</v>
      </c>
      <c r="J203" s="680" t="s">
        <v>909</v>
      </c>
      <c r="K203" s="684" t="s">
        <v>1732</v>
      </c>
      <c r="L203" s="162"/>
      <c r="M203" s="1"/>
      <c r="N203" s="1"/>
      <c r="O203" s="1"/>
      <c r="P203" s="1"/>
      <c r="Q203" s="1"/>
      <c r="R203" s="1"/>
      <c r="S203" s="1"/>
      <c r="T203" s="1"/>
      <c r="U203" s="1"/>
      <c r="V203" s="712"/>
      <c r="W203" s="1"/>
      <c r="X203" s="1"/>
      <c r="Y203" s="712"/>
      <c r="Z203" s="143" t="s">
        <v>1733</v>
      </c>
      <c r="AA203" s="1"/>
    </row>
    <row r="204" spans="1:31" s="125" customFormat="1" ht="191.25" customHeight="1" x14ac:dyDescent="0.25">
      <c r="A204" s="454" t="s">
        <v>1716</v>
      </c>
      <c r="B204" s="685" t="s">
        <v>1734</v>
      </c>
      <c r="C204" s="686">
        <v>1</v>
      </c>
      <c r="D204" s="597" t="s">
        <v>500</v>
      </c>
      <c r="E204" s="688">
        <v>243000</v>
      </c>
      <c r="F204" s="34"/>
      <c r="G204" s="681" t="s">
        <v>1424</v>
      </c>
      <c r="H204" s="682" t="s">
        <v>1423</v>
      </c>
      <c r="I204" s="682">
        <v>43994</v>
      </c>
      <c r="J204" s="678" t="s">
        <v>1422</v>
      </c>
      <c r="K204" s="35" t="s">
        <v>1837</v>
      </c>
      <c r="L204" s="162"/>
      <c r="M204" s="1"/>
      <c r="N204" s="1"/>
      <c r="O204" s="1"/>
      <c r="P204" s="1"/>
      <c r="Q204" s="1"/>
      <c r="R204" s="1"/>
      <c r="S204" s="1"/>
      <c r="T204" s="1"/>
      <c r="U204" s="1"/>
      <c r="V204" s="712"/>
      <c r="W204" s="1"/>
      <c r="X204" s="1"/>
      <c r="Y204" s="712"/>
      <c r="Z204" s="143" t="s">
        <v>1733</v>
      </c>
      <c r="AA204" s="1"/>
    </row>
    <row r="205" spans="1:31" s="125" customFormat="1" ht="285" customHeight="1" x14ac:dyDescent="0.25">
      <c r="A205" s="454" t="s">
        <v>1892</v>
      </c>
      <c r="B205" s="685" t="s">
        <v>1893</v>
      </c>
      <c r="C205" s="686">
        <v>1</v>
      </c>
      <c r="D205" s="597" t="s">
        <v>500</v>
      </c>
      <c r="E205" s="688">
        <v>523000</v>
      </c>
      <c r="F205" s="34"/>
      <c r="G205" s="23" t="s">
        <v>1674</v>
      </c>
      <c r="H205" s="331">
        <v>43572</v>
      </c>
      <c r="I205" s="331">
        <v>43581</v>
      </c>
      <c r="J205" s="651" t="s">
        <v>1673</v>
      </c>
      <c r="K205" s="743" t="s">
        <v>1900</v>
      </c>
      <c r="L205" s="2" t="s">
        <v>1786</v>
      </c>
      <c r="M205" s="1" t="s">
        <v>355</v>
      </c>
      <c r="N205" s="4" t="s">
        <v>1815</v>
      </c>
      <c r="O205" s="48"/>
      <c r="P205" s="48">
        <v>200797.3</v>
      </c>
      <c r="Q205" s="48"/>
      <c r="R205" s="48"/>
      <c r="S205" s="23" t="s">
        <v>1816</v>
      </c>
      <c r="T205" s="23"/>
      <c r="U205" s="48"/>
      <c r="V205" s="23"/>
      <c r="W205" s="23"/>
      <c r="X205" s="23"/>
      <c r="Y205" s="23"/>
      <c r="Z205" s="23" t="s">
        <v>1901</v>
      </c>
      <c r="AA205" s="23" t="s">
        <v>386</v>
      </c>
    </row>
    <row r="206" spans="1:31" s="125" customFormat="1" ht="68.25" customHeight="1" x14ac:dyDescent="0.25">
      <c r="A206" s="455" t="s">
        <v>4</v>
      </c>
      <c r="B206" s="133" t="s">
        <v>26</v>
      </c>
      <c r="C206" s="317">
        <v>2</v>
      </c>
      <c r="D206" s="598" t="s">
        <v>500</v>
      </c>
      <c r="E206" s="137" t="e">
        <f>#REF!*C206</f>
        <v>#REF!</v>
      </c>
      <c r="F206" s="316" t="s">
        <v>136</v>
      </c>
      <c r="G206" s="123"/>
      <c r="H206" s="123"/>
      <c r="I206" s="123"/>
      <c r="J206" s="123"/>
      <c r="K206" s="164" t="s">
        <v>1085</v>
      </c>
      <c r="L206" s="318"/>
      <c r="M206" s="6"/>
      <c r="N206" s="6"/>
      <c r="O206" s="319"/>
      <c r="P206" s="319"/>
      <c r="Q206" s="319"/>
      <c r="R206" s="319"/>
      <c r="S206" s="6"/>
      <c r="T206" s="319"/>
      <c r="U206" s="120"/>
      <c r="V206" s="6"/>
      <c r="W206" s="6"/>
      <c r="X206" s="6"/>
      <c r="Y206" s="6"/>
      <c r="Z206" s="164" t="s">
        <v>1085</v>
      </c>
      <c r="AA206" s="6"/>
    </row>
    <row r="207" spans="1:31" s="3" customFormat="1" x14ac:dyDescent="0.25">
      <c r="A207" s="409"/>
      <c r="B207" s="27" t="s">
        <v>80</v>
      </c>
      <c r="C207" s="7"/>
      <c r="D207" s="61"/>
      <c r="E207" s="303" t="e">
        <f>SUM(E131:E195)</f>
        <v>#REF!</v>
      </c>
      <c r="F207" s="38"/>
      <c r="G207" s="7"/>
      <c r="H207" s="7"/>
      <c r="I207" s="7"/>
      <c r="J207" s="7"/>
      <c r="K207" s="7"/>
      <c r="L207" s="7"/>
      <c r="M207" s="7"/>
      <c r="N207" s="7"/>
      <c r="O207" s="144"/>
      <c r="P207" s="144"/>
      <c r="Q207" s="144"/>
      <c r="R207" s="144"/>
      <c r="S207" s="7"/>
      <c r="T207" s="7"/>
      <c r="U207" s="144"/>
      <c r="V207" s="7"/>
      <c r="W207" s="7"/>
      <c r="X207" s="7"/>
      <c r="Y207" s="7"/>
      <c r="Z207" s="7"/>
      <c r="AA207" s="7"/>
    </row>
    <row r="208" spans="1:31" ht="63" x14ac:dyDescent="0.25">
      <c r="A208" s="776" t="s">
        <v>295</v>
      </c>
      <c r="B208"/>
      <c r="C208"/>
      <c r="D208"/>
      <c r="E208" s="25">
        <v>28350000</v>
      </c>
      <c r="F208" s="784"/>
      <c r="G208" s="23"/>
      <c r="H208" s="23"/>
      <c r="I208" s="7"/>
      <c r="J208" s="7"/>
      <c r="K208" s="7"/>
      <c r="L208" s="7"/>
      <c r="M208" s="7"/>
      <c r="N208" s="7"/>
      <c r="O208" s="144"/>
      <c r="P208" s="144"/>
      <c r="Q208" s="144"/>
      <c r="R208" s="144"/>
      <c r="S208" s="7"/>
      <c r="T208" s="7"/>
      <c r="U208" s="144"/>
      <c r="V208" s="7"/>
      <c r="W208" s="7"/>
      <c r="X208" s="7"/>
      <c r="Y208" s="7"/>
      <c r="Z208" s="7"/>
      <c r="AA208" s="7"/>
      <c r="AB208" s="3"/>
      <c r="AE208" s="4"/>
    </row>
    <row r="209" spans="1:31" ht="78.75" x14ac:dyDescent="0.25">
      <c r="A209" s="777" t="s">
        <v>64</v>
      </c>
      <c r="B209"/>
      <c r="C209"/>
      <c r="D209"/>
      <c r="E209"/>
      <c r="F209" s="784"/>
      <c r="G209" s="23"/>
      <c r="H209" s="23"/>
      <c r="I209" s="7"/>
      <c r="J209" s="7"/>
      <c r="K209" s="7"/>
      <c r="L209" s="7"/>
      <c r="M209" s="7"/>
      <c r="N209" s="7"/>
      <c r="O209" s="144"/>
      <c r="P209" s="144"/>
      <c r="Q209" s="144"/>
      <c r="R209" s="144"/>
      <c r="S209" s="7"/>
      <c r="T209" s="7"/>
      <c r="U209" s="144"/>
      <c r="V209" s="7"/>
      <c r="W209" s="7"/>
      <c r="X209" s="7"/>
      <c r="Y209" s="7"/>
      <c r="Z209" s="7"/>
      <c r="AA209" s="7"/>
      <c r="AB209" s="3"/>
      <c r="AE209" s="4"/>
    </row>
    <row r="210" spans="1:31" s="20" customFormat="1" ht="31.5" x14ac:dyDescent="0.25">
      <c r="A210" s="453" t="s">
        <v>140</v>
      </c>
      <c r="B210" s="320" t="s">
        <v>581</v>
      </c>
      <c r="C210" s="21">
        <v>7</v>
      </c>
      <c r="D210" s="599" t="s">
        <v>501</v>
      </c>
      <c r="E210" s="42">
        <v>590000</v>
      </c>
      <c r="F210" s="34"/>
      <c r="G210" s="1"/>
      <c r="H210" s="1"/>
      <c r="I210" s="2"/>
      <c r="J210" s="2"/>
      <c r="K210" s="241" t="s">
        <v>949</v>
      </c>
      <c r="L210" s="2"/>
      <c r="M210" s="2"/>
      <c r="N210" s="2"/>
      <c r="O210" s="54"/>
      <c r="P210" s="54"/>
      <c r="Q210" s="54"/>
      <c r="R210" s="54"/>
      <c r="S210" s="2"/>
      <c r="T210" s="2"/>
      <c r="U210" s="54"/>
      <c r="V210" s="2"/>
      <c r="W210" s="2"/>
      <c r="X210" s="2"/>
      <c r="Y210" s="2"/>
      <c r="Z210" s="241" t="s">
        <v>741</v>
      </c>
      <c r="AA210" s="2"/>
      <c r="AB210" s="19"/>
    </row>
    <row r="211" spans="1:31" s="20" customFormat="1" ht="147.75" customHeight="1" x14ac:dyDescent="0.25">
      <c r="A211" s="453" t="s">
        <v>141</v>
      </c>
      <c r="B211" s="320" t="s">
        <v>980</v>
      </c>
      <c r="C211" s="21">
        <v>1</v>
      </c>
      <c r="D211" s="599" t="s">
        <v>501</v>
      </c>
      <c r="E211" s="42">
        <v>52739.99</v>
      </c>
      <c r="F211" s="34"/>
      <c r="G211" s="1"/>
      <c r="H211" s="1"/>
      <c r="I211" s="2"/>
      <c r="J211" s="29" t="s">
        <v>981</v>
      </c>
      <c r="K211" s="236" t="s">
        <v>1859</v>
      </c>
      <c r="L211" s="221" t="s">
        <v>982</v>
      </c>
      <c r="M211" s="345"/>
      <c r="N211" s="221" t="s">
        <v>983</v>
      </c>
      <c r="O211" s="433"/>
      <c r="P211" s="433"/>
      <c r="Q211" s="433">
        <v>159839.99</v>
      </c>
      <c r="R211" s="433"/>
      <c r="S211" s="221" t="s">
        <v>984</v>
      </c>
      <c r="T211" s="434">
        <v>43826</v>
      </c>
      <c r="U211" s="435">
        <v>107100</v>
      </c>
      <c r="V211" s="434">
        <v>43903</v>
      </c>
      <c r="W211" s="221"/>
      <c r="X211" s="221"/>
      <c r="Y211" s="434">
        <v>43913</v>
      </c>
      <c r="Z211" s="436" t="s">
        <v>1187</v>
      </c>
      <c r="AA211" s="221" t="s">
        <v>345</v>
      </c>
      <c r="AB211" s="19"/>
    </row>
    <row r="212" spans="1:31" s="20" customFormat="1" ht="47.25" x14ac:dyDescent="0.25">
      <c r="A212" s="453"/>
      <c r="B212" s="320"/>
      <c r="C212" s="21"/>
      <c r="D212" s="599" t="s">
        <v>501</v>
      </c>
      <c r="E212" s="42"/>
      <c r="F212" s="34"/>
      <c r="G212" s="1"/>
      <c r="H212" s="1"/>
      <c r="I212" s="2"/>
      <c r="J212" s="29"/>
      <c r="K212" s="236"/>
      <c r="L212" s="221"/>
      <c r="M212" s="345"/>
      <c r="N212" s="221"/>
      <c r="O212" s="433"/>
      <c r="P212" s="433"/>
      <c r="Q212" s="433"/>
      <c r="R212" s="433"/>
      <c r="S212" s="221" t="s">
        <v>985</v>
      </c>
      <c r="T212" s="434">
        <v>43929</v>
      </c>
      <c r="U212" s="435">
        <v>52739.9</v>
      </c>
      <c r="V212" s="433"/>
      <c r="W212" s="221"/>
      <c r="X212" s="221"/>
      <c r="Y212" s="433"/>
      <c r="Z212" s="436"/>
      <c r="AA212" s="221"/>
      <c r="AB212" s="19"/>
    </row>
    <row r="213" spans="1:31" s="20" customFormat="1" x14ac:dyDescent="0.25">
      <c r="A213" s="453"/>
      <c r="B213" s="320"/>
      <c r="C213" s="21"/>
      <c r="D213" s="599" t="s">
        <v>501</v>
      </c>
      <c r="E213" s="42"/>
      <c r="F213" s="34"/>
      <c r="G213" s="1"/>
      <c r="H213" s="1"/>
      <c r="I213" s="2"/>
      <c r="J213" s="29"/>
      <c r="K213" s="236"/>
      <c r="L213" s="221"/>
      <c r="M213" s="345"/>
      <c r="N213" s="221"/>
      <c r="O213" s="433"/>
      <c r="P213" s="433"/>
      <c r="Q213" s="433"/>
      <c r="R213" s="433"/>
      <c r="S213" s="221" t="s">
        <v>552</v>
      </c>
      <c r="T213" s="434">
        <v>43978</v>
      </c>
      <c r="U213" s="435">
        <v>1134.8599999999999</v>
      </c>
      <c r="V213" s="433"/>
      <c r="W213" s="221"/>
      <c r="X213" s="221"/>
      <c r="Y213" s="433"/>
      <c r="Z213" s="436"/>
      <c r="AA213" s="221"/>
      <c r="AB213" s="19"/>
    </row>
    <row r="214" spans="1:31" s="20" customFormat="1" ht="155.25" customHeight="1" x14ac:dyDescent="0.25">
      <c r="A214" s="453" t="s">
        <v>142</v>
      </c>
      <c r="B214" s="320" t="s">
        <v>987</v>
      </c>
      <c r="C214" s="21">
        <v>1</v>
      </c>
      <c r="D214" s="599" t="s">
        <v>501</v>
      </c>
      <c r="E214" s="42">
        <v>36110</v>
      </c>
      <c r="F214" s="34"/>
      <c r="G214" s="1"/>
      <c r="H214" s="1"/>
      <c r="I214" s="2"/>
      <c r="J214" s="29" t="s">
        <v>986</v>
      </c>
      <c r="K214" s="236" t="s">
        <v>1214</v>
      </c>
      <c r="L214" s="292" t="s">
        <v>1124</v>
      </c>
      <c r="M214" s="292"/>
      <c r="N214" s="292" t="s">
        <v>988</v>
      </c>
      <c r="O214" s="292"/>
      <c r="P214" s="292"/>
      <c r="Q214" s="199">
        <v>109680</v>
      </c>
      <c r="R214" s="292"/>
      <c r="S214" s="292" t="s">
        <v>989</v>
      </c>
      <c r="T214" s="692">
        <v>43815</v>
      </c>
      <c r="U214" s="199">
        <v>73570</v>
      </c>
      <c r="V214" s="292"/>
      <c r="W214" s="292"/>
      <c r="X214" s="292"/>
      <c r="Y214" s="692">
        <v>43936</v>
      </c>
      <c r="Z214" s="293" t="s">
        <v>1213</v>
      </c>
      <c r="AA214" s="292" t="s">
        <v>345</v>
      </c>
      <c r="AB214" s="19"/>
    </row>
    <row r="215" spans="1:31" s="20" customFormat="1" ht="47.25" x14ac:dyDescent="0.25">
      <c r="A215" s="453"/>
      <c r="B215" s="320"/>
      <c r="C215" s="21"/>
      <c r="D215" s="599" t="s">
        <v>501</v>
      </c>
      <c r="E215" s="42"/>
      <c r="F215" s="34"/>
      <c r="G215" s="1"/>
      <c r="H215" s="1"/>
      <c r="I215" s="2"/>
      <c r="J215" s="2"/>
      <c r="K215" s="7"/>
      <c r="L215" s="292"/>
      <c r="M215" s="292"/>
      <c r="N215" s="292"/>
      <c r="O215" s="292"/>
      <c r="P215" s="292"/>
      <c r="Q215" s="199"/>
      <c r="R215" s="292"/>
      <c r="S215" s="292" t="s">
        <v>990</v>
      </c>
      <c r="T215" s="692">
        <v>43928</v>
      </c>
      <c r="U215" s="199">
        <v>36110</v>
      </c>
      <c r="V215" s="692">
        <v>43903</v>
      </c>
      <c r="W215" s="292"/>
      <c r="X215" s="292"/>
      <c r="Y215" s="292"/>
      <c r="Z215" s="293"/>
      <c r="AA215" s="292"/>
      <c r="AB215" s="19"/>
    </row>
    <row r="216" spans="1:31" s="20" customFormat="1" x14ac:dyDescent="0.25">
      <c r="A216" s="623"/>
      <c r="B216" s="320"/>
      <c r="C216" s="21"/>
      <c r="D216" s="599" t="s">
        <v>501</v>
      </c>
      <c r="E216" s="42"/>
      <c r="F216" s="34"/>
      <c r="G216" s="1"/>
      <c r="H216" s="1"/>
      <c r="I216" s="2"/>
      <c r="J216" s="2"/>
      <c r="K216" s="7"/>
      <c r="L216" s="292"/>
      <c r="M216" s="292"/>
      <c r="N216" s="292"/>
      <c r="O216" s="292"/>
      <c r="P216" s="292"/>
      <c r="Q216" s="199"/>
      <c r="R216" s="292"/>
      <c r="S216" s="292" t="s">
        <v>552</v>
      </c>
      <c r="T216" s="692">
        <v>43978</v>
      </c>
      <c r="U216" s="199">
        <v>778.73</v>
      </c>
      <c r="V216" s="692"/>
      <c r="W216" s="292"/>
      <c r="X216" s="292"/>
      <c r="Y216" s="292"/>
      <c r="Z216" s="293"/>
      <c r="AA216" s="292"/>
      <c r="AB216" s="19"/>
    </row>
    <row r="217" spans="1:31" s="116" customFormat="1" ht="28.5" customHeight="1" x14ac:dyDescent="0.25">
      <c r="A217" s="625" t="s">
        <v>141</v>
      </c>
      <c r="B217" s="136" t="s">
        <v>77</v>
      </c>
      <c r="C217" s="115">
        <v>1</v>
      </c>
      <c r="D217" s="789" t="s">
        <v>501</v>
      </c>
      <c r="E217" s="122">
        <v>7400</v>
      </c>
      <c r="F217" s="119" t="s">
        <v>69</v>
      </c>
      <c r="G217" s="6"/>
      <c r="H217" s="6"/>
      <c r="I217" s="6"/>
      <c r="J217" s="6"/>
      <c r="K217" s="164" t="s">
        <v>1086</v>
      </c>
      <c r="L217" s="6"/>
      <c r="M217" s="6"/>
      <c r="N217" s="6"/>
      <c r="O217" s="120"/>
      <c r="P217" s="120"/>
      <c r="Q217" s="120"/>
      <c r="R217" s="120"/>
      <c r="S217" s="6"/>
      <c r="T217" s="6"/>
      <c r="U217" s="120"/>
      <c r="V217" s="6"/>
      <c r="W217" s="6"/>
      <c r="X217" s="6"/>
      <c r="Y217" s="6"/>
      <c r="Z217" s="164" t="s">
        <v>1086</v>
      </c>
      <c r="AA217" s="6"/>
    </row>
    <row r="218" spans="1:31" s="116" customFormat="1" ht="60.75" customHeight="1" x14ac:dyDescent="0.25">
      <c r="A218" s="625"/>
      <c r="B218" s="136" t="s">
        <v>1681</v>
      </c>
      <c r="C218" s="591">
        <v>1</v>
      </c>
      <c r="D218" s="789" t="s">
        <v>501</v>
      </c>
      <c r="E218" s="592">
        <v>23098.14</v>
      </c>
      <c r="F218" s="119"/>
      <c r="G218" s="663" t="s">
        <v>1684</v>
      </c>
      <c r="H218" s="663">
        <v>44021</v>
      </c>
      <c r="I218" s="663">
        <v>44029</v>
      </c>
      <c r="J218" s="156" t="s">
        <v>1683</v>
      </c>
      <c r="K218" s="661" t="s">
        <v>1749</v>
      </c>
      <c r="L218" s="662"/>
      <c r="M218" s="6"/>
      <c r="N218" s="6"/>
      <c r="O218" s="120"/>
      <c r="P218" s="120"/>
      <c r="Q218" s="120"/>
      <c r="R218" s="120"/>
      <c r="S218" s="6"/>
      <c r="T218" s="6"/>
      <c r="U218" s="120"/>
      <c r="V218" s="6"/>
      <c r="W218" s="6"/>
      <c r="X218" s="6"/>
      <c r="Y218" s="6"/>
      <c r="Z218" s="164"/>
      <c r="AA218" s="6"/>
    </row>
    <row r="219" spans="1:31" s="125" customFormat="1" ht="42.75" customHeight="1" x14ac:dyDescent="0.25">
      <c r="A219" s="451" t="s">
        <v>775</v>
      </c>
      <c r="B219" s="129" t="s">
        <v>32</v>
      </c>
      <c r="C219" s="123">
        <v>2</v>
      </c>
      <c r="D219" s="789" t="s">
        <v>501</v>
      </c>
      <c r="E219" s="147">
        <v>260000</v>
      </c>
      <c r="F219" s="128" t="s">
        <v>184</v>
      </c>
      <c r="G219" s="123"/>
      <c r="H219" s="123"/>
      <c r="I219" s="123"/>
      <c r="J219" s="123"/>
      <c r="K219" s="164" t="s">
        <v>1086</v>
      </c>
      <c r="L219" s="123"/>
      <c r="M219" s="123"/>
      <c r="N219" s="123"/>
      <c r="O219" s="127"/>
      <c r="P219" s="127"/>
      <c r="Q219" s="127"/>
      <c r="R219" s="127"/>
      <c r="S219" s="123"/>
      <c r="T219" s="123"/>
      <c r="U219" s="127"/>
      <c r="V219" s="123"/>
      <c r="W219" s="123"/>
      <c r="X219" s="123"/>
      <c r="Y219" s="123"/>
      <c r="Z219" s="164" t="s">
        <v>1086</v>
      </c>
      <c r="AA219" s="123"/>
    </row>
    <row r="220" spans="1:31" s="3" customFormat="1" x14ac:dyDescent="0.25">
      <c r="A220" s="409"/>
      <c r="B220" s="236" t="s">
        <v>80</v>
      </c>
      <c r="C220" s="7"/>
      <c r="D220" s="7"/>
      <c r="E220" s="303">
        <f>SUM(E210:E219)</f>
        <v>969348.13</v>
      </c>
      <c r="F220" s="7"/>
      <c r="G220" s="7"/>
      <c r="H220" s="7"/>
      <c r="I220" s="7"/>
      <c r="J220" s="7"/>
      <c r="K220" s="7"/>
      <c r="L220" s="7"/>
      <c r="M220" s="7"/>
      <c r="N220" s="7"/>
      <c r="O220" s="144"/>
      <c r="P220" s="144"/>
      <c r="Q220" s="144"/>
      <c r="R220" s="144"/>
      <c r="S220" s="7"/>
      <c r="T220" s="7"/>
      <c r="U220" s="144"/>
      <c r="V220" s="7"/>
      <c r="W220" s="7"/>
      <c r="X220" s="7"/>
      <c r="Y220" s="7"/>
      <c r="Z220" s="241"/>
      <c r="AA220" s="7"/>
    </row>
    <row r="221" spans="1:31" ht="63" x14ac:dyDescent="0.25">
      <c r="A221" s="776" t="s">
        <v>295</v>
      </c>
      <c r="B221"/>
      <c r="C221"/>
      <c r="D221"/>
      <c r="E221" s="25">
        <v>510400</v>
      </c>
      <c r="F221" s="23"/>
      <c r="G221" s="23"/>
      <c r="H221" s="23"/>
      <c r="I221" s="7"/>
      <c r="J221" s="7"/>
      <c r="K221" s="7"/>
      <c r="L221" s="7"/>
      <c r="M221" s="7"/>
      <c r="N221" s="7"/>
      <c r="O221" s="144"/>
      <c r="P221" s="144"/>
      <c r="Q221" s="144"/>
      <c r="R221" s="144"/>
      <c r="S221" s="7"/>
      <c r="T221" s="7"/>
      <c r="U221" s="144"/>
      <c r="V221" s="7"/>
      <c r="W221" s="7"/>
      <c r="X221" s="7"/>
      <c r="Y221" s="7"/>
      <c r="Z221" s="7"/>
      <c r="AA221" s="7"/>
      <c r="AB221" s="3"/>
      <c r="AE221" s="4"/>
    </row>
    <row r="222" spans="1:31" ht="66" customHeight="1" x14ac:dyDescent="0.25">
      <c r="A222" s="777" t="s">
        <v>83</v>
      </c>
      <c r="B222"/>
      <c r="C222"/>
      <c r="D222"/>
      <c r="E222"/>
      <c r="F222"/>
      <c r="G222" s="23"/>
      <c r="H222" s="23"/>
      <c r="I222" s="7"/>
      <c r="J222" s="7"/>
      <c r="K222" s="7"/>
      <c r="L222" s="7"/>
      <c r="M222" s="7"/>
      <c r="N222" s="7"/>
      <c r="O222" s="144"/>
      <c r="P222" s="144"/>
      <c r="Q222" s="144"/>
      <c r="R222" s="144"/>
      <c r="S222" s="7"/>
      <c r="T222" s="7"/>
      <c r="U222" s="144"/>
      <c r="V222" s="7"/>
      <c r="W222" s="7"/>
      <c r="X222" s="7"/>
      <c r="Y222" s="7"/>
      <c r="Z222" s="7"/>
      <c r="AA222" s="7"/>
      <c r="AB222" s="3"/>
      <c r="AE222" s="4"/>
    </row>
    <row r="223" spans="1:31" x14ac:dyDescent="0.25">
      <c r="A223" s="795"/>
      <c r="B223" s="784"/>
      <c r="C223" s="23"/>
      <c r="D223" s="23"/>
      <c r="E223" s="49"/>
      <c r="F223" s="23"/>
      <c r="G223" s="23"/>
      <c r="H223" s="23"/>
      <c r="I223" s="7"/>
      <c r="J223" s="7"/>
      <c r="K223" s="7"/>
      <c r="L223" s="7"/>
      <c r="M223" s="7"/>
      <c r="N223" s="7"/>
      <c r="O223" s="144"/>
      <c r="P223" s="144"/>
      <c r="Q223" s="144"/>
      <c r="R223" s="144"/>
      <c r="S223" s="7"/>
      <c r="T223" s="7"/>
      <c r="U223" s="144"/>
      <c r="V223" s="7"/>
      <c r="W223" s="7"/>
      <c r="X223" s="7"/>
      <c r="Y223" s="7"/>
      <c r="Z223" s="7"/>
      <c r="AA223" s="7"/>
      <c r="AB223" s="3"/>
      <c r="AE223" s="4"/>
    </row>
    <row r="224" spans="1:31" ht="309" customHeight="1" x14ac:dyDescent="0.25">
      <c r="A224" s="644" t="s">
        <v>582</v>
      </c>
      <c r="B224" s="645" t="s">
        <v>138</v>
      </c>
      <c r="C224" s="646">
        <v>3</v>
      </c>
      <c r="D224" s="647" t="s">
        <v>439</v>
      </c>
      <c r="E224" s="649">
        <v>1455000</v>
      </c>
      <c r="F224" s="193" t="s">
        <v>139</v>
      </c>
      <c r="G224" s="292" t="s">
        <v>364</v>
      </c>
      <c r="H224" s="692">
        <v>43584</v>
      </c>
      <c r="I224" s="692">
        <v>43589</v>
      </c>
      <c r="J224" s="650" t="s">
        <v>1125</v>
      </c>
      <c r="K224" s="633" t="s">
        <v>1860</v>
      </c>
      <c r="L224" s="367" t="s">
        <v>1126</v>
      </c>
      <c r="M224" s="292"/>
      <c r="N224" s="292" t="s">
        <v>507</v>
      </c>
      <c r="O224" s="199"/>
      <c r="P224" s="199"/>
      <c r="Q224" s="199">
        <v>1367873.34</v>
      </c>
      <c r="R224" s="199"/>
      <c r="S224" s="292" t="s">
        <v>1346</v>
      </c>
      <c r="T224" s="692">
        <v>44004</v>
      </c>
      <c r="U224" s="199">
        <v>1367873.34</v>
      </c>
      <c r="V224" s="692">
        <v>43973</v>
      </c>
      <c r="W224" s="292"/>
      <c r="X224" s="292"/>
      <c r="Y224" s="692" t="s">
        <v>1443</v>
      </c>
      <c r="Z224" s="293" t="s">
        <v>1493</v>
      </c>
      <c r="AA224" s="292" t="s">
        <v>346</v>
      </c>
      <c r="AB224" s="3"/>
      <c r="AE224" s="4"/>
    </row>
    <row r="225" spans="1:31" x14ac:dyDescent="0.25">
      <c r="A225" s="644"/>
      <c r="B225" s="645"/>
      <c r="C225" s="646"/>
      <c r="D225" s="647" t="s">
        <v>439</v>
      </c>
      <c r="E225" s="649"/>
      <c r="F225" s="193"/>
      <c r="G225" s="292"/>
      <c r="H225" s="692"/>
      <c r="I225" s="692"/>
      <c r="J225" s="650"/>
      <c r="K225" s="633"/>
      <c r="L225" s="367"/>
      <c r="M225" s="292"/>
      <c r="N225" s="292"/>
      <c r="O225" s="199"/>
      <c r="P225" s="199"/>
      <c r="Q225" s="199"/>
      <c r="R225" s="199"/>
      <c r="S225" s="292" t="s">
        <v>552</v>
      </c>
      <c r="T225" s="692">
        <v>44026</v>
      </c>
      <c r="U225" s="199">
        <v>9711.9</v>
      </c>
      <c r="V225" s="692"/>
      <c r="W225" s="292"/>
      <c r="X225" s="292"/>
      <c r="Y225" s="692"/>
      <c r="Z225" s="293"/>
      <c r="AA225" s="292"/>
      <c r="AB225" s="3"/>
      <c r="AE225" s="4"/>
    </row>
    <row r="226" spans="1:31" ht="58.5" customHeight="1" x14ac:dyDescent="0.25">
      <c r="A226" s="795" t="s">
        <v>68</v>
      </c>
      <c r="B226" s="690" t="s">
        <v>130</v>
      </c>
      <c r="C226" s="46">
        <v>1</v>
      </c>
      <c r="D226" s="600" t="s">
        <v>439</v>
      </c>
      <c r="E226" s="165">
        <v>2000000</v>
      </c>
      <c r="F226" s="11"/>
      <c r="G226" s="7" t="s">
        <v>1742</v>
      </c>
      <c r="H226" s="804">
        <v>44026</v>
      </c>
      <c r="I226" s="804">
        <v>44043</v>
      </c>
      <c r="J226" s="63" t="s">
        <v>1741</v>
      </c>
      <c r="K226" s="155" t="s">
        <v>1743</v>
      </c>
      <c r="L226" s="295"/>
      <c r="M226" s="7"/>
      <c r="N226" s="7"/>
      <c r="O226" s="144"/>
      <c r="P226" s="144"/>
      <c r="Q226" s="144"/>
      <c r="R226" s="144"/>
      <c r="S226" s="7"/>
      <c r="T226" s="7"/>
      <c r="U226" s="144"/>
      <c r="V226" s="7"/>
      <c r="W226" s="7"/>
      <c r="X226" s="7"/>
      <c r="Y226" s="7"/>
      <c r="Z226" s="241" t="s">
        <v>1084</v>
      </c>
      <c r="AA226" s="7"/>
      <c r="AB226" s="3"/>
      <c r="AE226" s="4"/>
    </row>
    <row r="227" spans="1:31" ht="33" customHeight="1" x14ac:dyDescent="0.25">
      <c r="A227" s="795" t="s">
        <v>993</v>
      </c>
      <c r="B227" s="689" t="s">
        <v>994</v>
      </c>
      <c r="C227" s="46">
        <v>1</v>
      </c>
      <c r="D227" s="600" t="s">
        <v>439</v>
      </c>
      <c r="E227" s="165">
        <v>2000000</v>
      </c>
      <c r="F227" s="11"/>
      <c r="G227" s="7"/>
      <c r="H227" s="804"/>
      <c r="I227" s="804"/>
      <c r="J227" s="63" t="s">
        <v>992</v>
      </c>
      <c r="K227" s="155" t="s">
        <v>979</v>
      </c>
      <c r="L227" s="295"/>
      <c r="M227" s="7"/>
      <c r="N227" s="7"/>
      <c r="O227" s="144"/>
      <c r="P227" s="144"/>
      <c r="Q227" s="144"/>
      <c r="R227" s="144"/>
      <c r="S227" s="7"/>
      <c r="T227" s="7"/>
      <c r="U227" s="144"/>
      <c r="V227" s="7"/>
      <c r="W227" s="7"/>
      <c r="X227" s="7"/>
      <c r="Y227" s="7"/>
      <c r="Z227" s="324" t="s">
        <v>979</v>
      </c>
      <c r="AA227" s="7"/>
      <c r="AB227" s="3"/>
      <c r="AE227" s="4"/>
    </row>
    <row r="228" spans="1:31" ht="72" customHeight="1" x14ac:dyDescent="0.25">
      <c r="A228" s="795" t="s">
        <v>991</v>
      </c>
      <c r="B228" s="334" t="s">
        <v>130</v>
      </c>
      <c r="C228" s="46">
        <v>1</v>
      </c>
      <c r="D228" s="600" t="s">
        <v>439</v>
      </c>
      <c r="E228" s="424">
        <v>240000</v>
      </c>
      <c r="F228" s="26" t="s">
        <v>82</v>
      </c>
      <c r="G228" s="23"/>
      <c r="H228" s="23"/>
      <c r="I228" s="7"/>
      <c r="J228" s="7" t="s">
        <v>992</v>
      </c>
      <c r="K228" s="155" t="s">
        <v>1061</v>
      </c>
      <c r="L228" s="7"/>
      <c r="M228" s="7"/>
      <c r="N228" s="7"/>
      <c r="O228" s="144"/>
      <c r="P228" s="144"/>
      <c r="Q228" s="144"/>
      <c r="R228" s="144"/>
      <c r="S228" s="7"/>
      <c r="T228" s="7"/>
      <c r="U228" s="144"/>
      <c r="V228" s="7"/>
      <c r="W228" s="7"/>
      <c r="X228" s="7"/>
      <c r="Y228" s="7"/>
      <c r="Z228" s="324" t="s">
        <v>1127</v>
      </c>
      <c r="AA228" s="7"/>
      <c r="AB228" s="3"/>
      <c r="AE228" s="4"/>
    </row>
    <row r="229" spans="1:31" ht="409.5" x14ac:dyDescent="0.25">
      <c r="A229" s="795" t="s">
        <v>583</v>
      </c>
      <c r="B229" s="327" t="s">
        <v>133</v>
      </c>
      <c r="C229" s="46">
        <v>30</v>
      </c>
      <c r="D229" s="600" t="s">
        <v>439</v>
      </c>
      <c r="E229" s="165">
        <v>1687678</v>
      </c>
      <c r="F229" s="11"/>
      <c r="G229" s="7" t="s">
        <v>365</v>
      </c>
      <c r="H229" s="804">
        <v>43522</v>
      </c>
      <c r="I229" s="804">
        <v>43560</v>
      </c>
      <c r="J229" s="793" t="s">
        <v>366</v>
      </c>
      <c r="K229" s="328" t="s">
        <v>1843</v>
      </c>
      <c r="L229" s="7" t="s">
        <v>1128</v>
      </c>
      <c r="M229" s="797" t="s">
        <v>355</v>
      </c>
      <c r="N229" s="1" t="s">
        <v>367</v>
      </c>
      <c r="O229" s="144"/>
      <c r="P229" s="144"/>
      <c r="Q229" s="144">
        <v>1696916.4</v>
      </c>
      <c r="R229" s="144"/>
      <c r="S229" s="7"/>
      <c r="T229" s="7"/>
      <c r="U229" s="144"/>
      <c r="V229" s="7"/>
      <c r="W229" s="7"/>
      <c r="X229" s="7"/>
      <c r="Y229" s="7"/>
      <c r="Z229" s="1" t="s">
        <v>1842</v>
      </c>
      <c r="AA229" s="1" t="s">
        <v>413</v>
      </c>
      <c r="AB229" s="3"/>
      <c r="AE229" s="4"/>
    </row>
    <row r="230" spans="1:31" ht="206.25" customHeight="1" x14ac:dyDescent="0.25">
      <c r="A230" s="795" t="s">
        <v>76</v>
      </c>
      <c r="B230" s="327" t="s">
        <v>133</v>
      </c>
      <c r="C230" s="46">
        <v>3</v>
      </c>
      <c r="D230" s="600" t="s">
        <v>439</v>
      </c>
      <c r="E230" s="165">
        <v>275000</v>
      </c>
      <c r="F230" s="11"/>
      <c r="G230" s="7"/>
      <c r="H230" s="804"/>
      <c r="I230" s="804"/>
      <c r="J230" s="793" t="s">
        <v>1393</v>
      </c>
      <c r="K230" s="236" t="s">
        <v>1394</v>
      </c>
      <c r="L230" s="23" t="s">
        <v>1388</v>
      </c>
      <c r="M230" s="797" t="s">
        <v>384</v>
      </c>
      <c r="N230" s="23" t="s">
        <v>1389</v>
      </c>
      <c r="O230" s="23"/>
      <c r="P230" s="23"/>
      <c r="Q230" s="48">
        <v>273775.88</v>
      </c>
      <c r="R230" s="23"/>
      <c r="S230" s="23" t="s">
        <v>1390</v>
      </c>
      <c r="T230" s="693">
        <v>44008</v>
      </c>
      <c r="U230" s="48">
        <v>182275.88</v>
      </c>
      <c r="V230" s="693" t="s">
        <v>1391</v>
      </c>
      <c r="W230" s="23"/>
      <c r="X230" s="23"/>
      <c r="Y230" s="693">
        <v>44005</v>
      </c>
      <c r="Z230" s="23" t="s">
        <v>1840</v>
      </c>
      <c r="AA230" s="23" t="s">
        <v>1392</v>
      </c>
      <c r="AB230" s="4"/>
      <c r="AE230" s="4"/>
    </row>
    <row r="231" spans="1:31" x14ac:dyDescent="0.25">
      <c r="A231" s="795"/>
      <c r="B231" s="327"/>
      <c r="C231" s="46"/>
      <c r="D231" s="600" t="s">
        <v>439</v>
      </c>
      <c r="E231" s="165"/>
      <c r="F231" s="11"/>
      <c r="G231" s="7"/>
      <c r="H231" s="804"/>
      <c r="I231" s="804"/>
      <c r="J231" s="793"/>
      <c r="K231" s="236"/>
      <c r="L231" s="23"/>
      <c r="M231" s="797"/>
      <c r="N231" s="23"/>
      <c r="O231" s="23"/>
      <c r="P231" s="23"/>
      <c r="Q231" s="48"/>
      <c r="R231" s="23"/>
      <c r="S231" s="23" t="s">
        <v>552</v>
      </c>
      <c r="T231" s="693">
        <v>44041</v>
      </c>
      <c r="U231" s="48">
        <v>1294.1600000000001</v>
      </c>
      <c r="V231" s="693"/>
      <c r="W231" s="23"/>
      <c r="X231" s="23"/>
      <c r="Y231" s="693"/>
      <c r="Z231" s="23"/>
      <c r="AA231" s="23"/>
      <c r="AB231" s="4"/>
      <c r="AE231" s="4"/>
    </row>
    <row r="232" spans="1:31" ht="330.75" x14ac:dyDescent="0.25">
      <c r="A232" s="795" t="s">
        <v>584</v>
      </c>
      <c r="B232" s="327" t="s">
        <v>131</v>
      </c>
      <c r="C232" s="46">
        <v>90</v>
      </c>
      <c r="D232" s="600" t="s">
        <v>439</v>
      </c>
      <c r="E232" s="165">
        <v>8460000</v>
      </c>
      <c r="F232" s="11"/>
      <c r="G232" s="7" t="s">
        <v>368</v>
      </c>
      <c r="H232" s="674">
        <v>43522</v>
      </c>
      <c r="I232" s="674">
        <v>43560</v>
      </c>
      <c r="J232" s="29" t="s">
        <v>369</v>
      </c>
      <c r="K232" s="114" t="s">
        <v>1129</v>
      </c>
      <c r="L232" s="2" t="s">
        <v>370</v>
      </c>
      <c r="M232" s="1"/>
      <c r="N232" s="2" t="s">
        <v>371</v>
      </c>
      <c r="O232" s="54"/>
      <c r="P232" s="54">
        <v>9454604.4000000004</v>
      </c>
      <c r="Q232" s="54"/>
      <c r="R232" s="54"/>
      <c r="S232" s="2" t="s">
        <v>1731</v>
      </c>
      <c r="T232" s="2"/>
      <c r="U232" s="54"/>
      <c r="V232" s="2" t="s">
        <v>1730</v>
      </c>
      <c r="W232" s="2"/>
      <c r="X232" s="2"/>
      <c r="Y232" s="2" t="s">
        <v>1846</v>
      </c>
      <c r="Z232" s="2" t="s">
        <v>1848</v>
      </c>
      <c r="AA232" s="2" t="s">
        <v>1233</v>
      </c>
      <c r="AB232" s="3"/>
      <c r="AE232" s="4"/>
    </row>
    <row r="233" spans="1:31" ht="330.75" x14ac:dyDescent="0.25">
      <c r="A233" s="795" t="s">
        <v>1832</v>
      </c>
      <c r="B233" s="327" t="s">
        <v>132</v>
      </c>
      <c r="C233" s="46">
        <v>40</v>
      </c>
      <c r="D233" s="600" t="s">
        <v>439</v>
      </c>
      <c r="E233" s="165">
        <v>4300514</v>
      </c>
      <c r="F233" s="11"/>
      <c r="G233" s="7" t="s">
        <v>368</v>
      </c>
      <c r="H233" s="674">
        <v>43522</v>
      </c>
      <c r="I233" s="674">
        <v>43560</v>
      </c>
      <c r="J233" s="29" t="s">
        <v>372</v>
      </c>
      <c r="K233" s="114" t="s">
        <v>1130</v>
      </c>
      <c r="L233" s="2" t="s">
        <v>373</v>
      </c>
      <c r="M233" s="1"/>
      <c r="N233" s="1" t="s">
        <v>374</v>
      </c>
      <c r="O233" s="41"/>
      <c r="P233" s="41">
        <v>4744027.8</v>
      </c>
      <c r="Q233" s="41"/>
      <c r="R233" s="41"/>
      <c r="S233" s="1" t="s">
        <v>1728</v>
      </c>
      <c r="T233" s="1"/>
      <c r="U233" s="41"/>
      <c r="V233" s="1" t="s">
        <v>1729</v>
      </c>
      <c r="W233" s="1"/>
      <c r="X233" s="1"/>
      <c r="Y233" s="712" t="s">
        <v>1847</v>
      </c>
      <c r="Z233" s="1" t="s">
        <v>1849</v>
      </c>
      <c r="AA233" s="1" t="s">
        <v>1233</v>
      </c>
      <c r="AB233" s="3"/>
      <c r="AE233" s="4"/>
    </row>
    <row r="234" spans="1:31" ht="63" x14ac:dyDescent="0.25">
      <c r="A234" s="795"/>
      <c r="B234" s="327"/>
      <c r="C234" s="46"/>
      <c r="D234" s="600" t="s">
        <v>439</v>
      </c>
      <c r="E234" s="165"/>
      <c r="F234" s="11"/>
      <c r="G234" s="7"/>
      <c r="H234" s="674"/>
      <c r="I234" s="674"/>
      <c r="J234" s="29"/>
      <c r="K234" s="114"/>
      <c r="L234" s="2"/>
      <c r="M234" s="1"/>
      <c r="N234" s="1"/>
      <c r="O234" s="41"/>
      <c r="P234" s="41"/>
      <c r="Q234" s="41"/>
      <c r="R234" s="41"/>
      <c r="S234" s="1" t="s">
        <v>1875</v>
      </c>
      <c r="T234" s="1"/>
      <c r="U234" s="41"/>
      <c r="V234" s="1" t="s">
        <v>1876</v>
      </c>
      <c r="W234" s="1"/>
      <c r="X234" s="1"/>
      <c r="Y234" s="712"/>
      <c r="Z234" s="1"/>
      <c r="AA234" s="1"/>
      <c r="AB234" s="3"/>
      <c r="AE234" s="4"/>
    </row>
    <row r="235" spans="1:31" ht="182.25" customHeight="1" x14ac:dyDescent="0.25">
      <c r="A235" s="795" t="s">
        <v>585</v>
      </c>
      <c r="B235" s="45" t="s">
        <v>145</v>
      </c>
      <c r="C235" s="46">
        <v>1</v>
      </c>
      <c r="D235" s="600" t="s">
        <v>439</v>
      </c>
      <c r="E235" s="165" t="e">
        <f>#REF!*C235</f>
        <v>#REF!</v>
      </c>
      <c r="F235" s="11" t="s">
        <v>146</v>
      </c>
      <c r="G235" s="1" t="s">
        <v>375</v>
      </c>
      <c r="H235" s="23"/>
      <c r="I235" s="640"/>
      <c r="J235" s="166" t="s">
        <v>376</v>
      </c>
      <c r="K235" s="114" t="s">
        <v>1131</v>
      </c>
      <c r="L235" s="2" t="s">
        <v>1132</v>
      </c>
      <c r="M235" s="23" t="s">
        <v>440</v>
      </c>
      <c r="N235" s="23"/>
      <c r="O235" s="48"/>
      <c r="P235" s="48"/>
      <c r="Q235" s="48"/>
      <c r="R235" s="48"/>
      <c r="S235" s="23"/>
      <c r="T235" s="23"/>
      <c r="U235" s="48"/>
      <c r="V235" s="23"/>
      <c r="W235" s="23"/>
      <c r="X235" s="23"/>
      <c r="Y235" s="23"/>
      <c r="Z235" s="143" t="s">
        <v>776</v>
      </c>
      <c r="AA235" s="23"/>
      <c r="AB235" s="3"/>
      <c r="AE235" s="4"/>
    </row>
    <row r="236" spans="1:31" ht="409.5" x14ac:dyDescent="0.25">
      <c r="A236" s="795" t="s">
        <v>147</v>
      </c>
      <c r="B236" s="45" t="s">
        <v>148</v>
      </c>
      <c r="C236" s="46">
        <v>1</v>
      </c>
      <c r="D236" s="600" t="s">
        <v>439</v>
      </c>
      <c r="E236" s="165" t="e">
        <f>#REF!*C236</f>
        <v>#REF!</v>
      </c>
      <c r="F236" s="11" t="s">
        <v>150</v>
      </c>
      <c r="G236" s="2" t="s">
        <v>377</v>
      </c>
      <c r="H236" s="329">
        <v>43634</v>
      </c>
      <c r="I236" s="329">
        <v>43674</v>
      </c>
      <c r="J236" s="40" t="s">
        <v>1133</v>
      </c>
      <c r="K236" s="330" t="s">
        <v>1227</v>
      </c>
      <c r="L236" s="194" t="s">
        <v>378</v>
      </c>
      <c r="M236" s="194"/>
      <c r="N236" s="194" t="s">
        <v>379</v>
      </c>
      <c r="O236" s="198"/>
      <c r="P236" s="198"/>
      <c r="Q236" s="198">
        <v>244700</v>
      </c>
      <c r="R236" s="198"/>
      <c r="S236" s="194" t="s">
        <v>933</v>
      </c>
      <c r="T236" s="745">
        <v>43927</v>
      </c>
      <c r="U236" s="198">
        <v>244700</v>
      </c>
      <c r="V236" s="745">
        <v>43913</v>
      </c>
      <c r="W236" s="194"/>
      <c r="X236" s="194"/>
      <c r="Y236" s="745">
        <v>43935</v>
      </c>
      <c r="Z236" s="293" t="s">
        <v>1228</v>
      </c>
      <c r="AA236" s="194" t="s">
        <v>380</v>
      </c>
      <c r="AB236" s="3"/>
      <c r="AE236" s="4"/>
    </row>
    <row r="237" spans="1:31" x14ac:dyDescent="0.25">
      <c r="A237" s="795"/>
      <c r="B237" s="45"/>
      <c r="C237" s="46"/>
      <c r="D237" s="600" t="s">
        <v>439</v>
      </c>
      <c r="E237" s="165"/>
      <c r="F237" s="11"/>
      <c r="G237" s="167"/>
      <c r="H237" s="329"/>
      <c r="I237" s="329"/>
      <c r="J237" s="40"/>
      <c r="K237" s="330"/>
      <c r="L237" s="194"/>
      <c r="M237" s="194"/>
      <c r="N237" s="194"/>
      <c r="O237" s="198"/>
      <c r="P237" s="198"/>
      <c r="Q237" s="198"/>
      <c r="R237" s="198"/>
      <c r="S237" s="194" t="s">
        <v>552</v>
      </c>
      <c r="T237" s="745">
        <v>43966</v>
      </c>
      <c r="U237" s="198">
        <v>1737.37</v>
      </c>
      <c r="V237" s="745"/>
      <c r="W237" s="194"/>
      <c r="X237" s="194"/>
      <c r="Y237" s="745"/>
      <c r="Z237" s="293"/>
      <c r="AA237" s="194"/>
      <c r="AB237" s="3"/>
      <c r="AE237" s="4"/>
    </row>
    <row r="238" spans="1:31" ht="409.5" x14ac:dyDescent="0.25">
      <c r="A238" s="795" t="s">
        <v>218</v>
      </c>
      <c r="B238" s="45" t="s">
        <v>149</v>
      </c>
      <c r="C238" s="46">
        <v>1</v>
      </c>
      <c r="D238" s="600" t="s">
        <v>439</v>
      </c>
      <c r="E238" s="165">
        <v>136500</v>
      </c>
      <c r="F238" s="11" t="s">
        <v>143</v>
      </c>
      <c r="G238" s="167" t="s">
        <v>381</v>
      </c>
      <c r="H238" s="331">
        <v>43658</v>
      </c>
      <c r="I238" s="332">
        <v>43698</v>
      </c>
      <c r="J238" s="333" t="s">
        <v>382</v>
      </c>
      <c r="K238" s="334" t="s">
        <v>1212</v>
      </c>
      <c r="L238" s="335" t="s">
        <v>383</v>
      </c>
      <c r="M238" s="335" t="s">
        <v>384</v>
      </c>
      <c r="N238" s="335" t="s">
        <v>385</v>
      </c>
      <c r="O238" s="336">
        <v>64980.21</v>
      </c>
      <c r="P238" s="336"/>
      <c r="Q238" s="336"/>
      <c r="R238" s="336"/>
      <c r="S238" s="335" t="s">
        <v>506</v>
      </c>
      <c r="T238" s="146">
        <v>43913</v>
      </c>
      <c r="U238" s="336">
        <v>69263.02</v>
      </c>
      <c r="V238" s="146">
        <v>43915</v>
      </c>
      <c r="W238" s="146">
        <v>43913</v>
      </c>
      <c r="X238" s="335">
        <v>2747.09</v>
      </c>
      <c r="Y238" s="146" t="s">
        <v>1263</v>
      </c>
      <c r="Z238" s="335" t="s">
        <v>1286</v>
      </c>
      <c r="AA238" s="335" t="s">
        <v>386</v>
      </c>
      <c r="AB238" s="4"/>
      <c r="AE238" s="4"/>
    </row>
    <row r="239" spans="1:31" ht="63" x14ac:dyDescent="0.25">
      <c r="A239" s="795"/>
      <c r="B239" s="45"/>
      <c r="C239" s="46"/>
      <c r="D239" s="600" t="s">
        <v>439</v>
      </c>
      <c r="E239" s="165"/>
      <c r="F239" s="11"/>
      <c r="G239" s="167"/>
      <c r="H239" s="337"/>
      <c r="I239" s="338"/>
      <c r="J239" s="339"/>
      <c r="K239" s="340"/>
      <c r="L239" s="335"/>
      <c r="M239" s="335"/>
      <c r="N239" s="335"/>
      <c r="O239" s="336"/>
      <c r="P239" s="336"/>
      <c r="Q239" s="336"/>
      <c r="R239" s="336"/>
      <c r="S239" s="335" t="s">
        <v>841</v>
      </c>
      <c r="T239" s="146">
        <v>43913</v>
      </c>
      <c r="U239" s="336">
        <v>61940.66</v>
      </c>
      <c r="V239" s="146">
        <v>43915</v>
      </c>
      <c r="W239" s="146">
        <v>43913</v>
      </c>
      <c r="X239" s="335">
        <v>120</v>
      </c>
      <c r="Y239" s="335"/>
      <c r="Z239" s="335"/>
      <c r="AA239" s="335"/>
      <c r="AB239" s="4"/>
      <c r="AE239" s="4"/>
    </row>
    <row r="240" spans="1:31" ht="63" x14ac:dyDescent="0.25">
      <c r="A240" s="795"/>
      <c r="B240" s="45"/>
      <c r="C240" s="46"/>
      <c r="D240" s="600" t="s">
        <v>439</v>
      </c>
      <c r="E240" s="165"/>
      <c r="F240" s="11"/>
      <c r="G240" s="167"/>
      <c r="H240" s="337"/>
      <c r="I240" s="338"/>
      <c r="J240" s="339"/>
      <c r="K240" s="340"/>
      <c r="L240" s="335"/>
      <c r="M240" s="335"/>
      <c r="N240" s="335"/>
      <c r="O240" s="336"/>
      <c r="P240" s="336"/>
      <c r="Q240" s="336"/>
      <c r="R240" s="336"/>
      <c r="S240" s="335" t="s">
        <v>922</v>
      </c>
      <c r="T240" s="146">
        <v>43913</v>
      </c>
      <c r="U240" s="336">
        <v>19764.759999999998</v>
      </c>
      <c r="V240" s="146">
        <v>43915</v>
      </c>
      <c r="W240" s="146">
        <v>43913</v>
      </c>
      <c r="X240" s="335">
        <v>120</v>
      </c>
      <c r="Y240" s="335"/>
      <c r="Z240" s="335"/>
      <c r="AA240" s="335"/>
      <c r="AB240" s="4"/>
      <c r="AE240" s="4"/>
    </row>
    <row r="241" spans="1:31" x14ac:dyDescent="0.25">
      <c r="A241" s="795"/>
      <c r="B241" s="45"/>
      <c r="C241" s="46"/>
      <c r="D241" s="600" t="s">
        <v>439</v>
      </c>
      <c r="E241" s="165"/>
      <c r="F241" s="11"/>
      <c r="G241" s="167"/>
      <c r="H241" s="337"/>
      <c r="I241" s="338"/>
      <c r="J241" s="339"/>
      <c r="K241" s="340"/>
      <c r="L241" s="335"/>
      <c r="M241" s="335"/>
      <c r="N241" s="335"/>
      <c r="O241" s="336"/>
      <c r="P241" s="336"/>
      <c r="Q241" s="336"/>
      <c r="R241" s="336"/>
      <c r="S241" s="335" t="s">
        <v>636</v>
      </c>
      <c r="T241" s="146">
        <v>43921</v>
      </c>
      <c r="U241" s="336">
        <v>-1510.78</v>
      </c>
      <c r="V241" s="146"/>
      <c r="W241" s="146"/>
      <c r="X241" s="335"/>
      <c r="Y241" s="335"/>
      <c r="Z241" s="335"/>
      <c r="AA241" s="335"/>
      <c r="AB241" s="4"/>
      <c r="AE241" s="4"/>
    </row>
    <row r="242" spans="1:31" x14ac:dyDescent="0.25">
      <c r="A242" s="795"/>
      <c r="B242" s="45"/>
      <c r="C242" s="46"/>
      <c r="D242" s="600" t="s">
        <v>439</v>
      </c>
      <c r="E242" s="165"/>
      <c r="F242" s="11"/>
      <c r="G242" s="167"/>
      <c r="H242" s="337"/>
      <c r="I242" s="338"/>
      <c r="J242" s="339"/>
      <c r="K242" s="340"/>
      <c r="L242" s="335"/>
      <c r="M242" s="335"/>
      <c r="N242" s="335"/>
      <c r="O242" s="336"/>
      <c r="P242" s="336"/>
      <c r="Q242" s="336"/>
      <c r="R242" s="336"/>
      <c r="S242" s="335" t="s">
        <v>635</v>
      </c>
      <c r="T242" s="146">
        <v>43929</v>
      </c>
      <c r="U242" s="336">
        <v>1207.28</v>
      </c>
      <c r="V242" s="146"/>
      <c r="W242" s="146"/>
      <c r="X242" s="335"/>
      <c r="Y242" s="335"/>
      <c r="Z242" s="335"/>
      <c r="AA242" s="335"/>
      <c r="AB242" s="4"/>
      <c r="AE242" s="4"/>
    </row>
    <row r="243" spans="1:31" x14ac:dyDescent="0.25">
      <c r="A243" s="795"/>
      <c r="B243" s="45"/>
      <c r="C243" s="46"/>
      <c r="D243" s="600" t="s">
        <v>439</v>
      </c>
      <c r="E243" s="165"/>
      <c r="F243" s="11"/>
      <c r="G243" s="167"/>
      <c r="H243" s="337"/>
      <c r="I243" s="338"/>
      <c r="J243" s="339"/>
      <c r="K243" s="340"/>
      <c r="L243" s="335"/>
      <c r="M243" s="335"/>
      <c r="N243" s="335"/>
      <c r="O243" s="336"/>
      <c r="P243" s="336"/>
      <c r="Q243" s="336"/>
      <c r="R243" s="336"/>
      <c r="S243" s="335" t="s">
        <v>635</v>
      </c>
      <c r="T243" s="146">
        <v>43929</v>
      </c>
      <c r="U243" s="336">
        <v>4440.67</v>
      </c>
      <c r="V243" s="146"/>
      <c r="W243" s="146"/>
      <c r="X243" s="335"/>
      <c r="Y243" s="335"/>
      <c r="Z243" s="335"/>
      <c r="AA243" s="335"/>
      <c r="AB243" s="4"/>
      <c r="AE243" s="4"/>
    </row>
    <row r="244" spans="1:31" x14ac:dyDescent="0.25">
      <c r="A244" s="795"/>
      <c r="B244" s="45"/>
      <c r="C244" s="46"/>
      <c r="D244" s="600" t="s">
        <v>439</v>
      </c>
      <c r="E244" s="165"/>
      <c r="F244" s="11"/>
      <c r="G244" s="167"/>
      <c r="H244" s="337"/>
      <c r="I244" s="338"/>
      <c r="J244" s="339"/>
      <c r="K244" s="340"/>
      <c r="L244" s="335"/>
      <c r="M244" s="335"/>
      <c r="N244" s="335"/>
      <c r="O244" s="336"/>
      <c r="P244" s="336"/>
      <c r="Q244" s="336"/>
      <c r="R244" s="336"/>
      <c r="S244" s="335" t="s">
        <v>636</v>
      </c>
      <c r="T244" s="146">
        <v>43934</v>
      </c>
      <c r="U244" s="336">
        <v>-43.46</v>
      </c>
      <c r="V244" s="146"/>
      <c r="W244" s="146"/>
      <c r="X244" s="335"/>
      <c r="Y244" s="335"/>
      <c r="Z244" s="335"/>
      <c r="AA244" s="335"/>
      <c r="AB244" s="4"/>
      <c r="AE244" s="4"/>
    </row>
    <row r="245" spans="1:31" x14ac:dyDescent="0.25">
      <c r="A245" s="795"/>
      <c r="B245" s="45"/>
      <c r="C245" s="46"/>
      <c r="D245" s="600" t="s">
        <v>439</v>
      </c>
      <c r="E245" s="165"/>
      <c r="F245" s="11"/>
      <c r="G245" s="167"/>
      <c r="H245" s="337"/>
      <c r="I245" s="338"/>
      <c r="J245" s="339"/>
      <c r="K245" s="340"/>
      <c r="L245" s="335"/>
      <c r="M245" s="335"/>
      <c r="N245" s="335"/>
      <c r="O245" s="336"/>
      <c r="P245" s="336"/>
      <c r="Q245" s="336"/>
      <c r="R245" s="336"/>
      <c r="S245" s="335" t="s">
        <v>636</v>
      </c>
      <c r="T245" s="146">
        <v>43934</v>
      </c>
      <c r="U245" s="336">
        <v>-159.86000000000001</v>
      </c>
      <c r="V245" s="146"/>
      <c r="W245" s="146"/>
      <c r="X245" s="335"/>
      <c r="Y245" s="335"/>
      <c r="Z245" s="335"/>
      <c r="AA245" s="335"/>
      <c r="AB245" s="4"/>
      <c r="AE245" s="4"/>
    </row>
    <row r="246" spans="1:31" x14ac:dyDescent="0.25">
      <c r="A246" s="795"/>
      <c r="B246" s="45"/>
      <c r="C246" s="46"/>
      <c r="D246" s="600" t="s">
        <v>439</v>
      </c>
      <c r="E246" s="165"/>
      <c r="F246" s="11"/>
      <c r="G246" s="167"/>
      <c r="H246" s="337"/>
      <c r="I246" s="338"/>
      <c r="J246" s="339"/>
      <c r="K246" s="340"/>
      <c r="L246" s="335"/>
      <c r="M246" s="335"/>
      <c r="N246" s="335"/>
      <c r="O246" s="336"/>
      <c r="P246" s="336"/>
      <c r="Q246" s="336"/>
      <c r="R246" s="336"/>
      <c r="S246" s="335" t="s">
        <v>552</v>
      </c>
      <c r="T246" s="146">
        <v>43993</v>
      </c>
      <c r="U246" s="336">
        <v>462.11</v>
      </c>
      <c r="V246" s="146"/>
      <c r="W246" s="146"/>
      <c r="X246" s="335"/>
      <c r="Y246" s="335"/>
      <c r="Z246" s="335"/>
      <c r="AA246" s="335"/>
      <c r="AB246" s="4"/>
      <c r="AE246" s="4"/>
    </row>
    <row r="247" spans="1:31" x14ac:dyDescent="0.25">
      <c r="A247" s="795"/>
      <c r="B247" s="45"/>
      <c r="C247" s="46"/>
      <c r="D247" s="600" t="s">
        <v>439</v>
      </c>
      <c r="E247" s="165"/>
      <c r="F247" s="11"/>
      <c r="G247" s="167"/>
      <c r="H247" s="337"/>
      <c r="I247" s="338"/>
      <c r="J247" s="339"/>
      <c r="K247" s="340"/>
      <c r="L247" s="335"/>
      <c r="M247" s="335"/>
      <c r="N247" s="335"/>
      <c r="O247" s="336"/>
      <c r="P247" s="336"/>
      <c r="Q247" s="336"/>
      <c r="R247" s="336"/>
      <c r="S247" s="335" t="s">
        <v>552</v>
      </c>
      <c r="T247" s="146">
        <v>43993</v>
      </c>
      <c r="U247" s="336">
        <v>598.29999999999995</v>
      </c>
      <c r="V247" s="146"/>
      <c r="W247" s="146"/>
      <c r="X247" s="335"/>
      <c r="Y247" s="335"/>
      <c r="Z247" s="335"/>
      <c r="AA247" s="335"/>
      <c r="AB247" s="4"/>
      <c r="AE247" s="4"/>
    </row>
    <row r="248" spans="1:31" x14ac:dyDescent="0.25">
      <c r="A248" s="795"/>
      <c r="B248" s="45"/>
      <c r="C248" s="46"/>
      <c r="D248" s="600" t="s">
        <v>439</v>
      </c>
      <c r="E248" s="165"/>
      <c r="F248" s="11"/>
      <c r="G248" s="167"/>
      <c r="H248" s="337"/>
      <c r="I248" s="338"/>
      <c r="J248" s="339"/>
      <c r="K248" s="340"/>
      <c r="L248" s="335"/>
      <c r="M248" s="335"/>
      <c r="N248" s="335"/>
      <c r="O248" s="336"/>
      <c r="P248" s="336"/>
      <c r="Q248" s="336"/>
      <c r="R248" s="336"/>
      <c r="S248" s="335" t="s">
        <v>552</v>
      </c>
      <c r="T248" s="146">
        <v>44064</v>
      </c>
      <c r="U248" s="336">
        <v>159.49</v>
      </c>
      <c r="V248" s="146"/>
      <c r="W248" s="146"/>
      <c r="X248" s="335"/>
      <c r="Y248" s="335"/>
      <c r="Z248" s="335"/>
      <c r="AA248" s="335"/>
      <c r="AB248" s="4"/>
      <c r="AE248" s="4"/>
    </row>
    <row r="249" spans="1:31" ht="409.5" x14ac:dyDescent="0.25">
      <c r="A249" s="795" t="s">
        <v>586</v>
      </c>
      <c r="B249" s="45" t="s">
        <v>151</v>
      </c>
      <c r="C249" s="46">
        <v>1</v>
      </c>
      <c r="D249" s="600" t="s">
        <v>439</v>
      </c>
      <c r="E249" s="165">
        <v>464562</v>
      </c>
      <c r="F249" s="11" t="s">
        <v>143</v>
      </c>
      <c r="G249" s="2" t="s">
        <v>387</v>
      </c>
      <c r="H249" s="329">
        <v>43658</v>
      </c>
      <c r="I249" s="329">
        <v>43698</v>
      </c>
      <c r="J249" s="40" t="s">
        <v>388</v>
      </c>
      <c r="K249" s="330" t="s">
        <v>1338</v>
      </c>
      <c r="L249" s="194" t="s">
        <v>389</v>
      </c>
      <c r="M249" s="194"/>
      <c r="N249" s="194" t="s">
        <v>390</v>
      </c>
      <c r="O249" s="198"/>
      <c r="P249" s="198"/>
      <c r="Q249" s="198">
        <v>421277.67</v>
      </c>
      <c r="R249" s="198"/>
      <c r="S249" s="194" t="s">
        <v>1336</v>
      </c>
      <c r="T249" s="745">
        <v>43973</v>
      </c>
      <c r="U249" s="198">
        <v>421277.67</v>
      </c>
      <c r="V249" s="745">
        <v>43854</v>
      </c>
      <c r="W249" s="194"/>
      <c r="X249" s="194"/>
      <c r="Y249" s="745">
        <v>43874</v>
      </c>
      <c r="Z249" s="293" t="s">
        <v>1337</v>
      </c>
      <c r="AA249" s="194" t="s">
        <v>391</v>
      </c>
      <c r="AB249" s="4"/>
      <c r="AE249" s="4"/>
    </row>
    <row r="250" spans="1:31" ht="94.5" x14ac:dyDescent="0.25">
      <c r="A250" s="795"/>
      <c r="B250" s="45"/>
      <c r="C250" s="46"/>
      <c r="D250" s="600" t="s">
        <v>439</v>
      </c>
      <c r="E250" s="165"/>
      <c r="F250" s="11"/>
      <c r="G250" s="2"/>
      <c r="H250" s="329"/>
      <c r="I250" s="329"/>
      <c r="J250" s="40"/>
      <c r="K250" s="330"/>
      <c r="L250" s="194"/>
      <c r="M250" s="194"/>
      <c r="N250" s="194"/>
      <c r="O250" s="198"/>
      <c r="P250" s="198"/>
      <c r="Q250" s="198"/>
      <c r="R250" s="198"/>
      <c r="S250" s="194" t="s">
        <v>1335</v>
      </c>
      <c r="T250" s="194"/>
      <c r="U250" s="198"/>
      <c r="V250" s="745"/>
      <c r="W250" s="194"/>
      <c r="X250" s="194"/>
      <c r="Y250" s="745"/>
      <c r="Z250" s="194"/>
      <c r="AA250" s="194"/>
      <c r="AB250" s="4"/>
      <c r="AE250" s="4"/>
    </row>
    <row r="251" spans="1:31" x14ac:dyDescent="0.25">
      <c r="A251" s="795"/>
      <c r="B251" s="45"/>
      <c r="C251" s="46"/>
      <c r="D251" s="600" t="s">
        <v>439</v>
      </c>
      <c r="E251" s="165"/>
      <c r="F251" s="11"/>
      <c r="G251" s="2"/>
      <c r="H251" s="329"/>
      <c r="I251" s="329"/>
      <c r="J251" s="40"/>
      <c r="K251" s="330"/>
      <c r="L251" s="194"/>
      <c r="M251" s="194"/>
      <c r="N251" s="194"/>
      <c r="O251" s="198"/>
      <c r="P251" s="198"/>
      <c r="Q251" s="198"/>
      <c r="R251" s="198"/>
      <c r="S251" s="194" t="s">
        <v>552</v>
      </c>
      <c r="T251" s="745">
        <v>43991</v>
      </c>
      <c r="U251" s="198">
        <v>2991.07</v>
      </c>
      <c r="V251" s="745"/>
      <c r="W251" s="194"/>
      <c r="X251" s="194"/>
      <c r="Y251" s="745"/>
      <c r="Z251" s="194"/>
      <c r="AA251" s="194"/>
      <c r="AB251" s="4"/>
      <c r="AE251" s="4"/>
    </row>
    <row r="252" spans="1:31" ht="362.25" x14ac:dyDescent="0.25">
      <c r="A252" s="795" t="s">
        <v>587</v>
      </c>
      <c r="B252" s="45" t="s">
        <v>152</v>
      </c>
      <c r="C252" s="46">
        <v>800</v>
      </c>
      <c r="D252" s="600" t="s">
        <v>439</v>
      </c>
      <c r="E252" s="165">
        <v>1852000</v>
      </c>
      <c r="F252" s="11"/>
      <c r="G252" s="7" t="s">
        <v>392</v>
      </c>
      <c r="H252" s="712">
        <v>43494</v>
      </c>
      <c r="I252" s="674">
        <v>43525</v>
      </c>
      <c r="J252" s="29" t="s">
        <v>393</v>
      </c>
      <c r="K252" s="114" t="s">
        <v>1344</v>
      </c>
      <c r="L252" s="2" t="s">
        <v>394</v>
      </c>
      <c r="M252" s="168"/>
      <c r="N252" s="2" t="s">
        <v>395</v>
      </c>
      <c r="O252" s="41"/>
      <c r="P252" s="41"/>
      <c r="Q252" s="41">
        <v>2037041.6</v>
      </c>
      <c r="R252" s="41"/>
      <c r="S252" s="1" t="s">
        <v>1230</v>
      </c>
      <c r="T252" s="712">
        <v>43950</v>
      </c>
      <c r="U252" s="41">
        <v>115741</v>
      </c>
      <c r="V252" s="1" t="s">
        <v>1222</v>
      </c>
      <c r="W252" s="1"/>
      <c r="X252" s="1"/>
      <c r="Y252" s="712" t="s">
        <v>1345</v>
      </c>
      <c r="Z252" s="1" t="s">
        <v>1765</v>
      </c>
      <c r="AA252" s="1" t="s">
        <v>396</v>
      </c>
      <c r="AB252" s="4"/>
      <c r="AE252" s="4"/>
    </row>
    <row r="253" spans="1:31" ht="63" x14ac:dyDescent="0.25">
      <c r="A253" s="795"/>
      <c r="B253" s="45"/>
      <c r="C253" s="46"/>
      <c r="D253" s="600" t="s">
        <v>439</v>
      </c>
      <c r="E253" s="165"/>
      <c r="F253" s="11"/>
      <c r="G253" s="7"/>
      <c r="H253" s="712"/>
      <c r="I253" s="674"/>
      <c r="J253" s="29"/>
      <c r="K253" s="114"/>
      <c r="L253" s="2"/>
      <c r="M253" s="168"/>
      <c r="N253" s="2"/>
      <c r="O253" s="41"/>
      <c r="P253" s="41"/>
      <c r="Q253" s="41"/>
      <c r="R253" s="41"/>
      <c r="S253" s="1" t="s">
        <v>1258</v>
      </c>
      <c r="T253" s="712">
        <v>43962</v>
      </c>
      <c r="U253" s="41">
        <v>150463.29999999999</v>
      </c>
      <c r="V253" s="1" t="s">
        <v>1255</v>
      </c>
      <c r="W253" s="1"/>
      <c r="X253" s="1"/>
      <c r="Y253" s="1"/>
      <c r="Z253" s="1"/>
      <c r="AA253" s="1"/>
      <c r="AB253" s="4"/>
      <c r="AE253" s="4"/>
    </row>
    <row r="254" spans="1:31" x14ac:dyDescent="0.25">
      <c r="A254" s="795"/>
      <c r="B254" s="45"/>
      <c r="C254" s="46"/>
      <c r="D254" s="600" t="s">
        <v>439</v>
      </c>
      <c r="E254" s="165"/>
      <c r="F254" s="11"/>
      <c r="G254" s="7"/>
      <c r="H254" s="712"/>
      <c r="I254" s="674"/>
      <c r="J254" s="29"/>
      <c r="K254" s="114"/>
      <c r="L254" s="2"/>
      <c r="M254" s="168"/>
      <c r="N254" s="2"/>
      <c r="O254" s="41"/>
      <c r="P254" s="41"/>
      <c r="Q254" s="41"/>
      <c r="R254" s="41"/>
      <c r="S254" s="1" t="s">
        <v>636</v>
      </c>
      <c r="T254" s="712">
        <v>43963</v>
      </c>
      <c r="U254" s="41">
        <v>-23148.2</v>
      </c>
      <c r="V254" s="1"/>
      <c r="W254" s="1"/>
      <c r="X254" s="1"/>
      <c r="Y254" s="1"/>
      <c r="Z254" s="1"/>
      <c r="AA254" s="1"/>
      <c r="AB254" s="4"/>
      <c r="AE254" s="4"/>
    </row>
    <row r="255" spans="1:31" ht="31.5" x14ac:dyDescent="0.25">
      <c r="A255" s="795"/>
      <c r="B255" s="45"/>
      <c r="C255" s="46"/>
      <c r="D255" s="600" t="s">
        <v>439</v>
      </c>
      <c r="E255" s="165"/>
      <c r="F255" s="11"/>
      <c r="G255" s="7"/>
      <c r="H255" s="712"/>
      <c r="I255" s="674"/>
      <c r="J255" s="29"/>
      <c r="K255" s="114"/>
      <c r="L255" s="2"/>
      <c r="M255" s="168"/>
      <c r="N255" s="2"/>
      <c r="O255" s="41"/>
      <c r="P255" s="41"/>
      <c r="Q255" s="41"/>
      <c r="R255" s="41"/>
      <c r="S255" s="1" t="s">
        <v>552</v>
      </c>
      <c r="T255" s="712">
        <v>43991</v>
      </c>
      <c r="U255" s="41">
        <v>1725.7</v>
      </c>
      <c r="V255" s="1" t="s">
        <v>1479</v>
      </c>
      <c r="W255" s="1"/>
      <c r="X255" s="1"/>
      <c r="Y255" s="1"/>
      <c r="Z255" s="1"/>
      <c r="AA255" s="1"/>
      <c r="AB255" s="4"/>
      <c r="AE255" s="4"/>
    </row>
    <row r="256" spans="1:31" ht="47.25" x14ac:dyDescent="0.25">
      <c r="A256" s="795"/>
      <c r="B256" s="45"/>
      <c r="C256" s="46"/>
      <c r="D256" s="600" t="s">
        <v>439</v>
      </c>
      <c r="E256" s="165"/>
      <c r="F256" s="11"/>
      <c r="G256" s="7"/>
      <c r="H256" s="712"/>
      <c r="I256" s="674"/>
      <c r="J256" s="29"/>
      <c r="K256" s="114"/>
      <c r="L256" s="2"/>
      <c r="M256" s="168"/>
      <c r="N256" s="2"/>
      <c r="O256" s="41"/>
      <c r="P256" s="41"/>
      <c r="Q256" s="41"/>
      <c r="R256" s="41"/>
      <c r="S256" s="1" t="s">
        <v>1659</v>
      </c>
      <c r="T256" s="712">
        <v>44025</v>
      </c>
      <c r="U256" s="41">
        <v>23148.2</v>
      </c>
      <c r="V256" s="1" t="s">
        <v>1752</v>
      </c>
      <c r="W256" s="1"/>
      <c r="X256" s="1"/>
      <c r="Y256" s="712">
        <v>44025</v>
      </c>
      <c r="Z256" s="1"/>
      <c r="AA256" s="1"/>
      <c r="AB256" s="4"/>
      <c r="AE256" s="4"/>
    </row>
    <row r="257" spans="1:31" ht="63" x14ac:dyDescent="0.25">
      <c r="A257" s="795"/>
      <c r="B257" s="45"/>
      <c r="C257" s="46"/>
      <c r="D257" s="600" t="s">
        <v>439</v>
      </c>
      <c r="E257" s="165"/>
      <c r="F257" s="11"/>
      <c r="G257" s="7"/>
      <c r="H257" s="712"/>
      <c r="I257" s="674"/>
      <c r="J257" s="29"/>
      <c r="K257" s="114"/>
      <c r="L257" s="2"/>
      <c r="M257" s="168"/>
      <c r="N257" s="2"/>
      <c r="O257" s="41"/>
      <c r="P257" s="41"/>
      <c r="Q257" s="41"/>
      <c r="R257" s="41"/>
      <c r="S257" s="1" t="s">
        <v>1750</v>
      </c>
      <c r="T257" s="712"/>
      <c r="U257" s="41"/>
      <c r="V257" s="1" t="s">
        <v>1751</v>
      </c>
      <c r="W257" s="1"/>
      <c r="X257" s="1"/>
      <c r="Y257" s="1"/>
      <c r="Z257" s="1"/>
      <c r="AA257" s="1"/>
      <c r="AB257" s="4"/>
      <c r="AE257" s="4"/>
    </row>
    <row r="258" spans="1:31" ht="81.75" customHeight="1" x14ac:dyDescent="0.25">
      <c r="A258" s="795"/>
      <c r="B258" s="45"/>
      <c r="C258" s="46"/>
      <c r="D258" s="600" t="s">
        <v>439</v>
      </c>
      <c r="E258" s="165"/>
      <c r="F258" s="11"/>
      <c r="G258" s="7"/>
      <c r="H258" s="712"/>
      <c r="I258" s="674"/>
      <c r="J258" s="29"/>
      <c r="K258" s="114"/>
      <c r="L258" s="2"/>
      <c r="M258" s="168"/>
      <c r="N258" s="2"/>
      <c r="O258" s="41"/>
      <c r="P258" s="41"/>
      <c r="Q258" s="41"/>
      <c r="R258" s="41"/>
      <c r="S258" s="1" t="s">
        <v>1792</v>
      </c>
      <c r="T258" s="712"/>
      <c r="U258" s="41"/>
      <c r="V258" s="1" t="s">
        <v>1787</v>
      </c>
      <c r="W258" s="1"/>
      <c r="X258" s="1"/>
      <c r="Y258" s="712">
        <v>44060</v>
      </c>
      <c r="Z258" s="1"/>
      <c r="AA258" s="1"/>
      <c r="AB258" s="4"/>
      <c r="AE258" s="4"/>
    </row>
    <row r="259" spans="1:31" ht="283.5" x14ac:dyDescent="0.25">
      <c r="A259" s="795" t="s">
        <v>588</v>
      </c>
      <c r="B259" s="45" t="s">
        <v>153</v>
      </c>
      <c r="C259" s="46">
        <v>250</v>
      </c>
      <c r="D259" s="600" t="s">
        <v>439</v>
      </c>
      <c r="E259" s="165">
        <v>2580250</v>
      </c>
      <c r="F259" s="11"/>
      <c r="G259" s="7" t="s">
        <v>397</v>
      </c>
      <c r="H259" s="712">
        <v>43494</v>
      </c>
      <c r="I259" s="712">
        <v>43525</v>
      </c>
      <c r="J259" s="29" t="s">
        <v>398</v>
      </c>
      <c r="K259" s="114" t="s">
        <v>1945</v>
      </c>
      <c r="L259" s="194" t="s">
        <v>399</v>
      </c>
      <c r="M259" s="194"/>
      <c r="N259" s="194" t="s">
        <v>400</v>
      </c>
      <c r="O259" s="198"/>
      <c r="P259" s="198"/>
      <c r="Q259" s="198">
        <v>2580125</v>
      </c>
      <c r="R259" s="198"/>
      <c r="S259" s="194" t="s">
        <v>879</v>
      </c>
      <c r="T259" s="745">
        <v>43917</v>
      </c>
      <c r="U259" s="198">
        <v>821445</v>
      </c>
      <c r="V259" s="745">
        <v>43978</v>
      </c>
      <c r="W259" s="194"/>
      <c r="X259" s="194"/>
      <c r="Y259" s="194" t="s">
        <v>1916</v>
      </c>
      <c r="Z259" s="293" t="s">
        <v>1917</v>
      </c>
      <c r="AA259" s="194" t="s">
        <v>401</v>
      </c>
      <c r="AB259" s="4"/>
      <c r="AE259" s="4"/>
    </row>
    <row r="260" spans="1:31" ht="63" x14ac:dyDescent="0.25">
      <c r="A260" s="795"/>
      <c r="B260" s="45"/>
      <c r="C260" s="46"/>
      <c r="D260" s="600" t="s">
        <v>439</v>
      </c>
      <c r="E260" s="165"/>
      <c r="F260" s="11"/>
      <c r="G260" s="7"/>
      <c r="H260" s="712"/>
      <c r="I260" s="712"/>
      <c r="J260" s="29"/>
      <c r="K260" s="114"/>
      <c r="L260" s="194"/>
      <c r="M260" s="194"/>
      <c r="N260" s="194"/>
      <c r="O260" s="198"/>
      <c r="P260" s="198"/>
      <c r="Q260" s="198"/>
      <c r="R260" s="198"/>
      <c r="S260" s="194" t="s">
        <v>1353</v>
      </c>
      <c r="T260" s="745">
        <v>44013</v>
      </c>
      <c r="U260" s="198">
        <v>1011184.3</v>
      </c>
      <c r="V260" s="745"/>
      <c r="W260" s="194"/>
      <c r="X260" s="194"/>
      <c r="Y260" s="194"/>
      <c r="Z260" s="194"/>
      <c r="AA260" s="194"/>
      <c r="AB260" s="4"/>
      <c r="AE260" s="4"/>
    </row>
    <row r="261" spans="1:31" x14ac:dyDescent="0.25">
      <c r="A261" s="795"/>
      <c r="B261" s="45"/>
      <c r="C261" s="46"/>
      <c r="D261" s="600" t="s">
        <v>439</v>
      </c>
      <c r="E261" s="165"/>
      <c r="F261" s="11"/>
      <c r="G261" s="7"/>
      <c r="H261" s="712"/>
      <c r="I261" s="712"/>
      <c r="J261" s="29"/>
      <c r="K261" s="114"/>
      <c r="L261" s="194"/>
      <c r="M261" s="194"/>
      <c r="N261" s="194"/>
      <c r="O261" s="198"/>
      <c r="P261" s="198"/>
      <c r="Q261" s="198"/>
      <c r="R261" s="198"/>
      <c r="S261" s="194" t="s">
        <v>1515</v>
      </c>
      <c r="T261" s="745">
        <v>44014</v>
      </c>
      <c r="U261" s="198">
        <v>747495.7</v>
      </c>
      <c r="V261" s="745"/>
      <c r="W261" s="194"/>
      <c r="X261" s="194"/>
      <c r="Y261" s="194"/>
      <c r="Z261" s="194"/>
      <c r="AA261" s="194"/>
      <c r="AB261" s="4"/>
      <c r="AE261" s="4"/>
    </row>
    <row r="262" spans="1:31" ht="409.5" x14ac:dyDescent="0.25">
      <c r="A262" s="795" t="s">
        <v>589</v>
      </c>
      <c r="B262" s="45" t="s">
        <v>154</v>
      </c>
      <c r="C262" s="46" t="s">
        <v>1264</v>
      </c>
      <c r="D262" s="600" t="s">
        <v>439</v>
      </c>
      <c r="E262" s="165">
        <v>37388</v>
      </c>
      <c r="F262" s="11" t="s">
        <v>155</v>
      </c>
      <c r="G262" s="2" t="s">
        <v>402</v>
      </c>
      <c r="H262" s="674">
        <v>43390</v>
      </c>
      <c r="I262" s="674">
        <v>43423</v>
      </c>
      <c r="J262" s="29" t="s">
        <v>403</v>
      </c>
      <c r="K262" s="114" t="s">
        <v>1320</v>
      </c>
      <c r="L262" s="194" t="s">
        <v>1134</v>
      </c>
      <c r="M262" s="194"/>
      <c r="N262" s="194" t="s">
        <v>404</v>
      </c>
      <c r="O262" s="198"/>
      <c r="P262" s="198"/>
      <c r="Q262" s="198">
        <v>37385.1</v>
      </c>
      <c r="R262" s="198"/>
      <c r="S262" s="194" t="s">
        <v>1231</v>
      </c>
      <c r="T262" s="745">
        <v>43950</v>
      </c>
      <c r="U262" s="198">
        <v>37385.1</v>
      </c>
      <c r="V262" s="745">
        <v>43941</v>
      </c>
      <c r="W262" s="194"/>
      <c r="X262" s="194"/>
      <c r="Y262" s="745">
        <v>43966</v>
      </c>
      <c r="Z262" s="293" t="s">
        <v>1228</v>
      </c>
      <c r="AA262" s="194" t="s">
        <v>405</v>
      </c>
      <c r="AB262" s="4"/>
      <c r="AE262" s="4"/>
    </row>
    <row r="263" spans="1:31" x14ac:dyDescent="0.25">
      <c r="A263" s="795"/>
      <c r="B263" s="45"/>
      <c r="C263" s="46"/>
      <c r="D263" s="600" t="s">
        <v>439</v>
      </c>
      <c r="E263" s="165"/>
      <c r="F263" s="11"/>
      <c r="G263" s="2"/>
      <c r="H263" s="674"/>
      <c r="I263" s="674"/>
      <c r="J263" s="29"/>
      <c r="K263" s="306"/>
      <c r="L263" s="194"/>
      <c r="M263" s="194"/>
      <c r="N263" s="194"/>
      <c r="O263" s="198"/>
      <c r="P263" s="198"/>
      <c r="Q263" s="198"/>
      <c r="R263" s="198"/>
      <c r="S263" s="194" t="s">
        <v>552</v>
      </c>
      <c r="T263" s="745">
        <v>43991</v>
      </c>
      <c r="U263" s="198">
        <v>265.43</v>
      </c>
      <c r="V263" s="745"/>
      <c r="W263" s="194"/>
      <c r="X263" s="194"/>
      <c r="Y263" s="745"/>
      <c r="Z263" s="293"/>
      <c r="AA263" s="194"/>
      <c r="AB263" s="4"/>
      <c r="AE263" s="4"/>
    </row>
    <row r="264" spans="1:31" ht="378" x14ac:dyDescent="0.25">
      <c r="A264" s="795" t="s">
        <v>590</v>
      </c>
      <c r="B264" s="45" t="s">
        <v>156</v>
      </c>
      <c r="C264" s="46">
        <v>8</v>
      </c>
      <c r="D264" s="600" t="s">
        <v>439</v>
      </c>
      <c r="E264" s="165">
        <v>477720</v>
      </c>
      <c r="F264" s="11"/>
      <c r="G264" s="23" t="s">
        <v>406</v>
      </c>
      <c r="H264" s="693">
        <v>43444</v>
      </c>
      <c r="I264" s="693">
        <v>43462</v>
      </c>
      <c r="J264" s="793" t="s">
        <v>407</v>
      </c>
      <c r="K264" s="740" t="s">
        <v>1867</v>
      </c>
      <c r="L264" s="194" t="s">
        <v>408</v>
      </c>
      <c r="M264" s="634"/>
      <c r="N264" s="194" t="s">
        <v>409</v>
      </c>
      <c r="O264" s="198"/>
      <c r="P264" s="198"/>
      <c r="Q264" s="198">
        <v>477722</v>
      </c>
      <c r="R264" s="198"/>
      <c r="S264" s="194" t="s">
        <v>1285</v>
      </c>
      <c r="T264" s="745">
        <v>43965</v>
      </c>
      <c r="U264" s="198">
        <v>477722</v>
      </c>
      <c r="V264" s="745">
        <v>43942</v>
      </c>
      <c r="W264" s="194"/>
      <c r="X264" s="194"/>
      <c r="Y264" s="745" t="s">
        <v>1444</v>
      </c>
      <c r="Z264" s="361" t="s">
        <v>1445</v>
      </c>
      <c r="AA264" s="194" t="s">
        <v>410</v>
      </c>
      <c r="AB264" s="4"/>
      <c r="AE264" s="4"/>
    </row>
    <row r="265" spans="1:31" x14ac:dyDescent="0.25">
      <c r="A265" s="795"/>
      <c r="B265" s="45"/>
      <c r="C265" s="46"/>
      <c r="D265" s="600" t="s">
        <v>439</v>
      </c>
      <c r="E265" s="165"/>
      <c r="F265" s="11"/>
      <c r="G265" s="23"/>
      <c r="H265" s="693"/>
      <c r="I265" s="693"/>
      <c r="J265" s="793"/>
      <c r="K265" s="341"/>
      <c r="L265" s="194"/>
      <c r="M265" s="634"/>
      <c r="N265" s="194"/>
      <c r="O265" s="198"/>
      <c r="P265" s="198"/>
      <c r="Q265" s="198"/>
      <c r="R265" s="198"/>
      <c r="S265" s="194" t="s">
        <v>552</v>
      </c>
      <c r="T265" s="745">
        <v>44008</v>
      </c>
      <c r="U265" s="198">
        <v>3391.83</v>
      </c>
      <c r="V265" s="745"/>
      <c r="W265" s="194"/>
      <c r="X265" s="194"/>
      <c r="Y265" s="745"/>
      <c r="Z265" s="361"/>
      <c r="AA265" s="194"/>
      <c r="AB265" s="4"/>
      <c r="AE265" s="4"/>
    </row>
    <row r="266" spans="1:31" ht="346.5" x14ac:dyDescent="0.25">
      <c r="A266" s="795" t="s">
        <v>591</v>
      </c>
      <c r="B266" s="45" t="s">
        <v>157</v>
      </c>
      <c r="C266" s="46">
        <v>3</v>
      </c>
      <c r="D266" s="600" t="s">
        <v>439</v>
      </c>
      <c r="E266" s="165">
        <v>363144</v>
      </c>
      <c r="F266" s="11" t="s">
        <v>160</v>
      </c>
      <c r="G266" s="23" t="s">
        <v>406</v>
      </c>
      <c r="H266" s="693">
        <v>43444</v>
      </c>
      <c r="I266" s="693">
        <v>43462</v>
      </c>
      <c r="J266" s="793" t="s">
        <v>411</v>
      </c>
      <c r="K266" s="320" t="s">
        <v>1446</v>
      </c>
      <c r="L266" s="23" t="s">
        <v>944</v>
      </c>
      <c r="M266" s="1"/>
      <c r="N266" s="1" t="s">
        <v>412</v>
      </c>
      <c r="O266" s="41"/>
      <c r="P266" s="41"/>
      <c r="Q266" s="41">
        <v>362994</v>
      </c>
      <c r="R266" s="41"/>
      <c r="S266" s="1" t="s">
        <v>1903</v>
      </c>
      <c r="T266" s="1"/>
      <c r="U266" s="41"/>
      <c r="V266" s="712">
        <v>44064</v>
      </c>
      <c r="W266" s="1"/>
      <c r="X266" s="1"/>
      <c r="Y266" s="712">
        <v>44070</v>
      </c>
      <c r="Z266" s="7" t="s">
        <v>1913</v>
      </c>
      <c r="AA266" s="7" t="s">
        <v>413</v>
      </c>
      <c r="AB266" s="4"/>
      <c r="AE266" s="4"/>
    </row>
    <row r="267" spans="1:31" ht="157.5" x14ac:dyDescent="0.25">
      <c r="A267" s="795" t="s">
        <v>592</v>
      </c>
      <c r="B267" s="45" t="s">
        <v>157</v>
      </c>
      <c r="C267" s="46">
        <v>4</v>
      </c>
      <c r="D267" s="600" t="s">
        <v>439</v>
      </c>
      <c r="E267" s="165">
        <v>424116</v>
      </c>
      <c r="F267" s="11" t="s">
        <v>159</v>
      </c>
      <c r="G267" s="23" t="s">
        <v>349</v>
      </c>
      <c r="H267" s="803">
        <v>43462</v>
      </c>
      <c r="I267" s="803">
        <v>43479</v>
      </c>
      <c r="J267" s="63" t="s">
        <v>414</v>
      </c>
      <c r="K267" s="236" t="s">
        <v>1194</v>
      </c>
      <c r="L267" s="292" t="s">
        <v>415</v>
      </c>
      <c r="M267" s="292" t="s">
        <v>416</v>
      </c>
      <c r="N267" s="292" t="s">
        <v>417</v>
      </c>
      <c r="O267" s="199"/>
      <c r="P267" s="199"/>
      <c r="Q267" s="199">
        <v>424116</v>
      </c>
      <c r="R267" s="199"/>
      <c r="S267" s="292" t="s">
        <v>764</v>
      </c>
      <c r="T267" s="292"/>
      <c r="U267" s="199"/>
      <c r="V267" s="692">
        <v>43790</v>
      </c>
      <c r="W267" s="292"/>
      <c r="X267" s="292"/>
      <c r="Y267" s="292" t="s">
        <v>1192</v>
      </c>
      <c r="Z267" s="293" t="s">
        <v>1193</v>
      </c>
      <c r="AA267" s="7" t="s">
        <v>357</v>
      </c>
      <c r="AB267" s="4"/>
      <c r="AE267" s="4"/>
    </row>
    <row r="268" spans="1:31" ht="31.5" x14ac:dyDescent="0.25">
      <c r="A268" s="795"/>
      <c r="B268" s="45"/>
      <c r="C268" s="46"/>
      <c r="D268" s="600" t="s">
        <v>439</v>
      </c>
      <c r="E268" s="165"/>
      <c r="F268" s="11"/>
      <c r="G268" s="23"/>
      <c r="H268" s="803"/>
      <c r="I268" s="803"/>
      <c r="J268" s="63"/>
      <c r="K268" s="287"/>
      <c r="L268" s="292"/>
      <c r="M268" s="292"/>
      <c r="N268" s="292"/>
      <c r="O268" s="199"/>
      <c r="P268" s="199"/>
      <c r="Q268" s="199"/>
      <c r="R268" s="199"/>
      <c r="S268" s="292" t="s">
        <v>763</v>
      </c>
      <c r="T268" s="692">
        <v>43915</v>
      </c>
      <c r="U268" s="199">
        <v>424116</v>
      </c>
      <c r="V268" s="692"/>
      <c r="W268" s="292"/>
      <c r="X268" s="292"/>
      <c r="Y268" s="292"/>
      <c r="Z268" s="292"/>
      <c r="AA268" s="7"/>
      <c r="AB268" s="4"/>
      <c r="AE268" s="4"/>
    </row>
    <row r="269" spans="1:31" x14ac:dyDescent="0.25">
      <c r="A269" s="795"/>
      <c r="B269" s="45"/>
      <c r="C269" s="46"/>
      <c r="D269" s="600" t="s">
        <v>439</v>
      </c>
      <c r="E269" s="165"/>
      <c r="F269" s="11"/>
      <c r="G269" s="23"/>
      <c r="H269" s="803"/>
      <c r="I269" s="803"/>
      <c r="J269" s="63"/>
      <c r="K269" s="287"/>
      <c r="L269" s="292"/>
      <c r="M269" s="292"/>
      <c r="N269" s="292"/>
      <c r="O269" s="199"/>
      <c r="P269" s="199"/>
      <c r="Q269" s="199"/>
      <c r="R269" s="199"/>
      <c r="S269" s="292" t="s">
        <v>552</v>
      </c>
      <c r="T269" s="692">
        <v>43963</v>
      </c>
      <c r="U269" s="199">
        <v>3817.04</v>
      </c>
      <c r="V269" s="692"/>
      <c r="W269" s="292"/>
      <c r="X269" s="292"/>
      <c r="Y269" s="292"/>
      <c r="Z269" s="292"/>
      <c r="AA269" s="7"/>
      <c r="AB269" s="4"/>
      <c r="AE269" s="4"/>
    </row>
    <row r="270" spans="1:31" ht="63" x14ac:dyDescent="0.25">
      <c r="A270" s="795" t="s">
        <v>999</v>
      </c>
      <c r="B270" s="45" t="s">
        <v>1000</v>
      </c>
      <c r="C270" s="46">
        <v>1</v>
      </c>
      <c r="D270" s="600" t="s">
        <v>439</v>
      </c>
      <c r="E270" s="165">
        <v>34911</v>
      </c>
      <c r="F270" s="11"/>
      <c r="G270" s="23"/>
      <c r="H270" s="803"/>
      <c r="I270" s="803"/>
      <c r="J270" s="63" t="s">
        <v>1005</v>
      </c>
      <c r="K270" s="342" t="s">
        <v>998</v>
      </c>
      <c r="L270" s="7" t="s">
        <v>995</v>
      </c>
      <c r="M270" s="7"/>
      <c r="N270" s="7" t="s">
        <v>996</v>
      </c>
      <c r="O270" s="144"/>
      <c r="P270" s="144"/>
      <c r="Q270" s="144"/>
      <c r="R270" s="144"/>
      <c r="S270" s="7"/>
      <c r="T270" s="804"/>
      <c r="U270" s="144"/>
      <c r="V270" s="804"/>
      <c r="W270" s="7"/>
      <c r="X270" s="7"/>
      <c r="Y270" s="7"/>
      <c r="Z270" s="343" t="s">
        <v>997</v>
      </c>
      <c r="AA270" s="7" t="s">
        <v>386</v>
      </c>
      <c r="AB270" s="4"/>
      <c r="AE270" s="4"/>
    </row>
    <row r="271" spans="1:31" ht="121.5" customHeight="1" x14ac:dyDescent="0.25">
      <c r="A271" s="795" t="s">
        <v>1001</v>
      </c>
      <c r="B271" s="45" t="s">
        <v>1002</v>
      </c>
      <c r="C271" s="46">
        <v>1</v>
      </c>
      <c r="D271" s="600" t="s">
        <v>439</v>
      </c>
      <c r="E271" s="165">
        <v>70900</v>
      </c>
      <c r="F271" s="11"/>
      <c r="G271" s="23"/>
      <c r="H271" s="803"/>
      <c r="I271" s="803"/>
      <c r="J271" s="63" t="s">
        <v>1003</v>
      </c>
      <c r="K271" s="342" t="s">
        <v>1135</v>
      </c>
      <c r="L271" s="1" t="s">
        <v>1136</v>
      </c>
      <c r="M271" s="1" t="s">
        <v>430</v>
      </c>
      <c r="N271" s="1" t="s">
        <v>1004</v>
      </c>
      <c r="O271" s="1"/>
      <c r="P271" s="1">
        <v>30858.81</v>
      </c>
      <c r="Q271" s="1"/>
      <c r="R271" s="1"/>
      <c r="S271" s="1"/>
      <c r="T271" s="1"/>
      <c r="U271" s="1"/>
      <c r="V271" s="1"/>
      <c r="W271" s="1"/>
      <c r="X271" s="1"/>
      <c r="Y271" s="1"/>
      <c r="Z271" s="1" t="s">
        <v>1137</v>
      </c>
      <c r="AA271" s="2" t="s">
        <v>342</v>
      </c>
      <c r="AB271" s="4"/>
      <c r="AE271" s="4"/>
    </row>
    <row r="272" spans="1:31" ht="378" x14ac:dyDescent="0.25">
      <c r="A272" s="795" t="s">
        <v>1006</v>
      </c>
      <c r="B272" s="45" t="s">
        <v>1007</v>
      </c>
      <c r="C272" s="46">
        <v>1</v>
      </c>
      <c r="D272" s="600" t="s">
        <v>439</v>
      </c>
      <c r="E272" s="165">
        <v>121048</v>
      </c>
      <c r="F272" s="11"/>
      <c r="G272" s="23"/>
      <c r="H272" s="803"/>
      <c r="I272" s="803"/>
      <c r="J272" s="63" t="s">
        <v>1008</v>
      </c>
      <c r="K272" s="342" t="s">
        <v>1447</v>
      </c>
      <c r="L272" s="781" t="s">
        <v>1256</v>
      </c>
      <c r="M272" s="23"/>
      <c r="N272" s="23" t="s">
        <v>1009</v>
      </c>
      <c r="O272" s="23"/>
      <c r="P272" s="23"/>
      <c r="Q272" s="48">
        <v>120998</v>
      </c>
      <c r="R272" s="23"/>
      <c r="S272" s="23" t="s">
        <v>1904</v>
      </c>
      <c r="T272" s="23"/>
      <c r="U272" s="48"/>
      <c r="V272" s="693">
        <v>44064</v>
      </c>
      <c r="W272" s="23"/>
      <c r="X272" s="23"/>
      <c r="Y272" s="693" t="s">
        <v>1914</v>
      </c>
      <c r="Z272" s="23" t="s">
        <v>1915</v>
      </c>
      <c r="AA272" s="23" t="s">
        <v>413</v>
      </c>
      <c r="AB272" s="4"/>
      <c r="AE272" s="4"/>
    </row>
    <row r="273" spans="1:31" ht="409.5" x14ac:dyDescent="0.25">
      <c r="A273" s="795" t="s">
        <v>1010</v>
      </c>
      <c r="B273" s="45" t="s">
        <v>1007</v>
      </c>
      <c r="C273" s="46">
        <v>1</v>
      </c>
      <c r="D273" s="600" t="s">
        <v>439</v>
      </c>
      <c r="E273" s="165">
        <v>87002.28</v>
      </c>
      <c r="F273" s="11"/>
      <c r="G273" s="7"/>
      <c r="H273" s="307"/>
      <c r="I273" s="307"/>
      <c r="J273" s="63" t="s">
        <v>1011</v>
      </c>
      <c r="K273" s="342" t="s">
        <v>1138</v>
      </c>
      <c r="L273" s="228" t="s">
        <v>1012</v>
      </c>
      <c r="M273" s="2"/>
      <c r="N273" s="2" t="s">
        <v>1013</v>
      </c>
      <c r="O273" s="54"/>
      <c r="P273" s="1"/>
      <c r="Q273" s="41">
        <v>84165</v>
      </c>
      <c r="R273" s="1"/>
      <c r="S273" s="1"/>
      <c r="T273" s="1"/>
      <c r="U273" s="41"/>
      <c r="V273" s="1"/>
      <c r="W273" s="1"/>
      <c r="X273" s="1"/>
      <c r="Y273" s="1"/>
      <c r="Z273" s="1" t="s">
        <v>1334</v>
      </c>
      <c r="AA273" s="1" t="s">
        <v>347</v>
      </c>
      <c r="AB273" s="4"/>
      <c r="AE273" s="4"/>
    </row>
    <row r="274" spans="1:31" ht="409.5" x14ac:dyDescent="0.25">
      <c r="A274" s="795" t="s">
        <v>593</v>
      </c>
      <c r="B274" s="45" t="s">
        <v>134</v>
      </c>
      <c r="C274" s="46">
        <v>1645</v>
      </c>
      <c r="D274" s="600" t="s">
        <v>439</v>
      </c>
      <c r="E274" s="165">
        <v>1513616</v>
      </c>
      <c r="F274" s="11" t="s">
        <v>158</v>
      </c>
      <c r="G274" s="7"/>
      <c r="H274" s="7"/>
      <c r="I274" s="7"/>
      <c r="J274" s="29" t="s">
        <v>1139</v>
      </c>
      <c r="K274" s="306" t="s">
        <v>1448</v>
      </c>
      <c r="L274" s="2" t="s">
        <v>1140</v>
      </c>
      <c r="M274" s="2"/>
      <c r="N274" s="2" t="s">
        <v>495</v>
      </c>
      <c r="O274" s="2"/>
      <c r="P274" s="2"/>
      <c r="Q274" s="54">
        <v>1513616.5</v>
      </c>
      <c r="R274" s="2"/>
      <c r="S274" s="2" t="s">
        <v>891</v>
      </c>
      <c r="T274" s="674">
        <v>43901</v>
      </c>
      <c r="U274" s="54">
        <v>184700</v>
      </c>
      <c r="V274" s="2" t="s">
        <v>890</v>
      </c>
      <c r="W274" s="2"/>
      <c r="X274" s="2"/>
      <c r="Y274" s="674" t="s">
        <v>1456</v>
      </c>
      <c r="Z274" s="2" t="s">
        <v>1818</v>
      </c>
      <c r="AA274" s="2" t="s">
        <v>396</v>
      </c>
      <c r="AB274" s="4"/>
      <c r="AE274" s="4"/>
    </row>
    <row r="275" spans="1:31" ht="47.25" x14ac:dyDescent="0.25">
      <c r="A275" s="795"/>
      <c r="B275" s="45"/>
      <c r="C275" s="46"/>
      <c r="D275" s="600" t="s">
        <v>439</v>
      </c>
      <c r="E275" s="165"/>
      <c r="F275" s="11"/>
      <c r="G275" s="7"/>
      <c r="H275" s="235"/>
      <c r="I275" s="235"/>
      <c r="J275" s="29"/>
      <c r="K275" s="306"/>
      <c r="L275" s="2"/>
      <c r="M275" s="2"/>
      <c r="N275" s="2"/>
      <c r="O275" s="2"/>
      <c r="P275" s="2"/>
      <c r="Q275" s="54"/>
      <c r="R275" s="2"/>
      <c r="S275" s="2" t="s">
        <v>932</v>
      </c>
      <c r="T275" s="674">
        <v>43921</v>
      </c>
      <c r="U275" s="54">
        <v>177368.64</v>
      </c>
      <c r="V275" s="2" t="s">
        <v>931</v>
      </c>
      <c r="W275" s="2"/>
      <c r="X275" s="2"/>
      <c r="Y275" s="2"/>
      <c r="Z275" s="2"/>
      <c r="AA275" s="2"/>
      <c r="AB275" s="4"/>
      <c r="AE275" s="4"/>
    </row>
    <row r="276" spans="1:31" x14ac:dyDescent="0.25">
      <c r="A276" s="795"/>
      <c r="B276" s="45"/>
      <c r="C276" s="46"/>
      <c r="D276" s="600" t="s">
        <v>439</v>
      </c>
      <c r="E276" s="165"/>
      <c r="F276" s="11"/>
      <c r="G276" s="23"/>
      <c r="H276" s="797"/>
      <c r="I276" s="797"/>
      <c r="J276" s="29"/>
      <c r="K276" s="306"/>
      <c r="L276" s="2"/>
      <c r="M276" s="2"/>
      <c r="N276" s="2"/>
      <c r="O276" s="2"/>
      <c r="P276" s="2"/>
      <c r="Q276" s="54"/>
      <c r="R276" s="2"/>
      <c r="S276" s="2" t="s">
        <v>635</v>
      </c>
      <c r="T276" s="674">
        <v>43927</v>
      </c>
      <c r="U276" s="54">
        <v>7331.36</v>
      </c>
      <c r="V276" s="2"/>
      <c r="W276" s="2"/>
      <c r="X276" s="2"/>
      <c r="Y276" s="2"/>
      <c r="Z276" s="2"/>
      <c r="AA276" s="2"/>
      <c r="AB276" s="4"/>
      <c r="AE276" s="4"/>
    </row>
    <row r="277" spans="1:31" ht="47.25" x14ac:dyDescent="0.25">
      <c r="A277" s="795"/>
      <c r="B277" s="45"/>
      <c r="C277" s="46"/>
      <c r="D277" s="600" t="s">
        <v>439</v>
      </c>
      <c r="E277" s="165"/>
      <c r="F277" s="11"/>
      <c r="G277" s="23"/>
      <c r="H277" s="797"/>
      <c r="I277" s="797"/>
      <c r="J277" s="29"/>
      <c r="K277" s="306"/>
      <c r="L277" s="2"/>
      <c r="M277" s="2"/>
      <c r="N277" s="2"/>
      <c r="O277" s="2"/>
      <c r="P277" s="2"/>
      <c r="Q277" s="54"/>
      <c r="R277" s="2"/>
      <c r="S277" s="2" t="s">
        <v>1283</v>
      </c>
      <c r="T277" s="674">
        <v>43966</v>
      </c>
      <c r="U277" s="54">
        <v>277050</v>
      </c>
      <c r="V277" s="2" t="s">
        <v>1265</v>
      </c>
      <c r="W277" s="2"/>
      <c r="X277" s="2"/>
      <c r="Y277" s="2"/>
      <c r="Z277" s="2"/>
      <c r="AA277" s="2"/>
      <c r="AB277" s="4"/>
      <c r="AE277" s="4"/>
    </row>
    <row r="278" spans="1:31" x14ac:dyDescent="0.25">
      <c r="A278" s="795"/>
      <c r="B278" s="45"/>
      <c r="C278" s="46"/>
      <c r="D278" s="600" t="s">
        <v>439</v>
      </c>
      <c r="E278" s="165"/>
      <c r="F278" s="11"/>
      <c r="G278" s="23"/>
      <c r="H278" s="797"/>
      <c r="I278" s="797"/>
      <c r="J278" s="29"/>
      <c r="K278" s="306"/>
      <c r="L278" s="2"/>
      <c r="M278" s="2"/>
      <c r="N278" s="2"/>
      <c r="O278" s="2"/>
      <c r="P278" s="2"/>
      <c r="Q278" s="54"/>
      <c r="R278" s="2"/>
      <c r="S278" s="2" t="s">
        <v>552</v>
      </c>
      <c r="T278" s="674">
        <v>43969</v>
      </c>
      <c r="U278" s="54">
        <v>1311.37</v>
      </c>
      <c r="V278" s="2"/>
      <c r="W278" s="2"/>
      <c r="X278" s="2"/>
      <c r="Y278" s="2"/>
      <c r="Z278" s="2"/>
      <c r="AA278" s="2"/>
      <c r="AB278" s="4"/>
      <c r="AE278" s="4"/>
    </row>
    <row r="279" spans="1:31" ht="47.25" x14ac:dyDescent="0.25">
      <c r="A279" s="795"/>
      <c r="B279" s="45"/>
      <c r="C279" s="46"/>
      <c r="D279" s="600" t="s">
        <v>439</v>
      </c>
      <c r="E279" s="165"/>
      <c r="F279" s="11"/>
      <c r="G279" s="23"/>
      <c r="H279" s="797"/>
      <c r="I279" s="797"/>
      <c r="J279" s="29"/>
      <c r="K279" s="306"/>
      <c r="L279" s="2"/>
      <c r="M279" s="2"/>
      <c r="N279" s="2"/>
      <c r="O279" s="2"/>
      <c r="P279" s="2"/>
      <c r="Q279" s="54"/>
      <c r="R279" s="2"/>
      <c r="S279" s="2" t="s">
        <v>1454</v>
      </c>
      <c r="T279" s="674">
        <v>44004</v>
      </c>
      <c r="U279" s="54">
        <v>369400</v>
      </c>
      <c r="V279" s="2" t="s">
        <v>1455</v>
      </c>
      <c r="W279" s="2"/>
      <c r="X279" s="2"/>
      <c r="Y279" s="2"/>
      <c r="Z279" s="2"/>
      <c r="AA279" s="2"/>
      <c r="AB279" s="4"/>
      <c r="AE279" s="4"/>
    </row>
    <row r="280" spans="1:31" ht="47.25" x14ac:dyDescent="0.25">
      <c r="A280" s="795"/>
      <c r="B280" s="45"/>
      <c r="C280" s="46"/>
      <c r="D280" s="600" t="s">
        <v>439</v>
      </c>
      <c r="E280" s="165"/>
      <c r="F280" s="11"/>
      <c r="G280" s="23"/>
      <c r="H280" s="797"/>
      <c r="I280" s="797"/>
      <c r="J280" s="29"/>
      <c r="K280" s="306"/>
      <c r="L280" s="2"/>
      <c r="M280" s="2"/>
      <c r="N280" s="2"/>
      <c r="O280" s="2"/>
      <c r="P280" s="2"/>
      <c r="Q280" s="54"/>
      <c r="R280" s="2"/>
      <c r="S280" s="2" t="s">
        <v>1714</v>
      </c>
      <c r="T280" s="674"/>
      <c r="U280" s="54"/>
      <c r="V280" s="2" t="s">
        <v>1817</v>
      </c>
      <c r="W280" s="2"/>
      <c r="X280" s="2"/>
      <c r="Y280" s="2"/>
      <c r="Z280" s="2"/>
      <c r="AA280" s="2"/>
      <c r="AB280" s="4"/>
      <c r="AE280" s="4"/>
    </row>
    <row r="281" spans="1:31" x14ac:dyDescent="0.25">
      <c r="A281" s="795"/>
      <c r="B281" s="45"/>
      <c r="C281" s="46"/>
      <c r="D281" s="600" t="s">
        <v>439</v>
      </c>
      <c r="E281" s="165"/>
      <c r="F281" s="11"/>
      <c r="G281" s="23"/>
      <c r="H281" s="797"/>
      <c r="I281" s="797"/>
      <c r="J281" s="29"/>
      <c r="K281" s="306"/>
      <c r="L281" s="2"/>
      <c r="M281" s="2"/>
      <c r="N281" s="2"/>
      <c r="O281" s="2"/>
      <c r="P281" s="2"/>
      <c r="Q281" s="54"/>
      <c r="R281" s="2"/>
      <c r="S281" s="2" t="s">
        <v>552</v>
      </c>
      <c r="T281" s="674">
        <v>44046</v>
      </c>
      <c r="U281" s="54">
        <v>1311.37</v>
      </c>
      <c r="V281" s="2"/>
      <c r="W281" s="2"/>
      <c r="X281" s="2"/>
      <c r="Y281" s="2"/>
      <c r="Z281" s="2"/>
      <c r="AA281" s="2"/>
      <c r="AB281" s="4"/>
      <c r="AE281" s="4"/>
    </row>
    <row r="282" spans="1:31" ht="255.75" customHeight="1" x14ac:dyDescent="0.25">
      <c r="A282" s="409" t="s">
        <v>594</v>
      </c>
      <c r="B282" s="45" t="s">
        <v>161</v>
      </c>
      <c r="C282" s="46">
        <v>4</v>
      </c>
      <c r="D282" s="600" t="s">
        <v>439</v>
      </c>
      <c r="E282" s="165">
        <v>4400000</v>
      </c>
      <c r="F282" s="11"/>
      <c r="G282" s="2" t="s">
        <v>418</v>
      </c>
      <c r="H282" s="329">
        <v>43658</v>
      </c>
      <c r="I282" s="329">
        <v>43678</v>
      </c>
      <c r="J282" s="793" t="s">
        <v>1141</v>
      </c>
      <c r="K282" s="236" t="s">
        <v>1922</v>
      </c>
      <c r="L282" s="2" t="s">
        <v>496</v>
      </c>
      <c r="M282" s="7"/>
      <c r="N282" s="7" t="s">
        <v>511</v>
      </c>
      <c r="O282" s="144"/>
      <c r="P282" s="144"/>
      <c r="Q282" s="144">
        <v>1805669.6</v>
      </c>
      <c r="R282" s="144"/>
      <c r="S282" s="7" t="s">
        <v>512</v>
      </c>
      <c r="T282" s="804">
        <v>43917</v>
      </c>
      <c r="U282" s="144">
        <v>4343538.22</v>
      </c>
      <c r="V282" s="7"/>
      <c r="W282" s="7"/>
      <c r="X282" s="7"/>
      <c r="Y282" s="7"/>
      <c r="Z282" s="2" t="s">
        <v>1923</v>
      </c>
      <c r="AA282" s="7" t="s">
        <v>466</v>
      </c>
      <c r="AB282" s="4"/>
      <c r="AE282" s="4"/>
    </row>
    <row r="283" spans="1:31" x14ac:dyDescent="0.25">
      <c r="A283" s="409"/>
      <c r="B283" s="45"/>
      <c r="C283" s="46"/>
      <c r="D283" s="600" t="s">
        <v>439</v>
      </c>
      <c r="E283" s="165"/>
      <c r="F283" s="11"/>
      <c r="G283" s="2"/>
      <c r="H283" s="329"/>
      <c r="I283" s="329"/>
      <c r="J283" s="793"/>
      <c r="K283" s="236"/>
      <c r="L283" s="19"/>
      <c r="M283" s="7"/>
      <c r="N283" s="7"/>
      <c r="O283" s="144"/>
      <c r="P283" s="144"/>
      <c r="Q283" s="144"/>
      <c r="R283" s="144"/>
      <c r="S283" s="7" t="s">
        <v>773</v>
      </c>
      <c r="T283" s="804">
        <v>43934</v>
      </c>
      <c r="U283" s="144">
        <v>61640.35</v>
      </c>
      <c r="V283" s="7"/>
      <c r="W283" s="7"/>
      <c r="X283" s="7"/>
      <c r="Y283" s="7"/>
      <c r="Z283" s="7"/>
      <c r="AA283" s="7"/>
      <c r="AB283" s="4"/>
      <c r="AE283" s="4"/>
    </row>
    <row r="284" spans="1:31" x14ac:dyDescent="0.25">
      <c r="A284" s="409"/>
      <c r="B284" s="210"/>
      <c r="C284" s="46"/>
      <c r="D284" s="600" t="s">
        <v>439</v>
      </c>
      <c r="E284" s="165"/>
      <c r="F284" s="11"/>
      <c r="G284" s="2"/>
      <c r="H284" s="329"/>
      <c r="I284" s="329"/>
      <c r="J284" s="793"/>
      <c r="K284" s="236"/>
      <c r="L284" s="19"/>
      <c r="M284" s="7"/>
      <c r="N284" s="7"/>
      <c r="O284" s="144"/>
      <c r="P284" s="144"/>
      <c r="Q284" s="144"/>
      <c r="R284" s="144"/>
      <c r="S284" s="7" t="s">
        <v>636</v>
      </c>
      <c r="T284" s="804">
        <v>43937</v>
      </c>
      <c r="U284" s="144">
        <v>-1981.65</v>
      </c>
      <c r="V284" s="7"/>
      <c r="W284" s="7"/>
      <c r="X284" s="7"/>
      <c r="Y284" s="7"/>
      <c r="Z284" s="7"/>
      <c r="AA284" s="7"/>
      <c r="AB284" s="4"/>
      <c r="AE284" s="4"/>
    </row>
    <row r="285" spans="1:31" ht="94.5" x14ac:dyDescent="0.25">
      <c r="A285" s="478"/>
      <c r="B285" s="210"/>
      <c r="C285" s="479"/>
      <c r="D285" s="600" t="s">
        <v>439</v>
      </c>
      <c r="E285" s="165"/>
      <c r="F285" s="11"/>
      <c r="G285" s="2"/>
      <c r="H285" s="329"/>
      <c r="I285" s="329"/>
      <c r="J285" s="793"/>
      <c r="K285" s="236"/>
      <c r="L285" s="19"/>
      <c r="M285" s="7"/>
      <c r="N285" s="7"/>
      <c r="O285" s="144"/>
      <c r="P285" s="144"/>
      <c r="Q285" s="144"/>
      <c r="R285" s="144"/>
      <c r="S285" s="7" t="s">
        <v>1460</v>
      </c>
      <c r="T285" s="804">
        <v>44018</v>
      </c>
      <c r="U285" s="144">
        <v>168538.14</v>
      </c>
      <c r="V285" s="804">
        <v>44020</v>
      </c>
      <c r="W285" s="7"/>
      <c r="X285" s="7"/>
      <c r="Y285" s="804">
        <v>44033</v>
      </c>
      <c r="Z285" s="7"/>
      <c r="AA285" s="7"/>
      <c r="AB285" s="4"/>
      <c r="AE285" s="4"/>
    </row>
    <row r="286" spans="1:31" x14ac:dyDescent="0.25">
      <c r="A286" s="478"/>
      <c r="B286" s="210"/>
      <c r="C286" s="479"/>
      <c r="D286" s="600" t="s">
        <v>439</v>
      </c>
      <c r="E286" s="165"/>
      <c r="F286" s="11"/>
      <c r="G286" s="2"/>
      <c r="H286" s="329"/>
      <c r="I286" s="329"/>
      <c r="J286" s="793"/>
      <c r="K286" s="236"/>
      <c r="L286" s="19"/>
      <c r="M286" s="7"/>
      <c r="N286" s="7"/>
      <c r="O286" s="144"/>
      <c r="P286" s="144"/>
      <c r="Q286" s="144"/>
      <c r="R286" s="144"/>
      <c r="S286" s="7" t="s">
        <v>636</v>
      </c>
      <c r="T286" s="804">
        <v>44022</v>
      </c>
      <c r="U286" s="144">
        <v>120</v>
      </c>
      <c r="V286" s="7"/>
      <c r="W286" s="7"/>
      <c r="X286" s="7"/>
      <c r="Y286" s="7"/>
      <c r="Z286" s="7"/>
      <c r="AA286" s="7"/>
      <c r="AB286" s="4"/>
      <c r="AE286" s="4"/>
    </row>
    <row r="287" spans="1:31" ht="47.25" x14ac:dyDescent="0.25">
      <c r="A287" s="478"/>
      <c r="B287" s="210"/>
      <c r="C287" s="479"/>
      <c r="D287" s="600"/>
      <c r="E287" s="165"/>
      <c r="F287" s="11"/>
      <c r="G287" s="2"/>
      <c r="H287" s="329"/>
      <c r="I287" s="329"/>
      <c r="J287" s="793"/>
      <c r="K287" s="236"/>
      <c r="L287" s="19"/>
      <c r="M287" s="7"/>
      <c r="N287" s="7"/>
      <c r="O287" s="144"/>
      <c r="P287" s="144"/>
      <c r="Q287" s="144"/>
      <c r="R287" s="144"/>
      <c r="S287" s="7" t="s">
        <v>1921</v>
      </c>
      <c r="T287" s="804"/>
      <c r="U287" s="144"/>
      <c r="V287" s="7"/>
      <c r="W287" s="7"/>
      <c r="X287" s="7"/>
      <c r="Y287" s="7"/>
      <c r="Z287" s="7"/>
      <c r="AA287" s="7"/>
      <c r="AB287" s="4"/>
      <c r="AE287" s="4"/>
    </row>
    <row r="288" spans="1:31" ht="258.75" customHeight="1" x14ac:dyDescent="0.25">
      <c r="A288" s="478" t="s">
        <v>595</v>
      </c>
      <c r="B288" s="210" t="s">
        <v>162</v>
      </c>
      <c r="C288" s="479">
        <v>2</v>
      </c>
      <c r="D288" s="600" t="s">
        <v>439</v>
      </c>
      <c r="E288" s="165">
        <v>1100000</v>
      </c>
      <c r="F288" s="11" t="s">
        <v>1142</v>
      </c>
      <c r="G288" s="23"/>
      <c r="H288" s="23"/>
      <c r="I288" s="23"/>
      <c r="J288" s="793" t="s">
        <v>419</v>
      </c>
      <c r="K288" s="236" t="s">
        <v>1221</v>
      </c>
      <c r="L288" s="3" t="s">
        <v>1224</v>
      </c>
      <c r="M288" s="23" t="s">
        <v>384</v>
      </c>
      <c r="N288" s="23" t="s">
        <v>1291</v>
      </c>
      <c r="O288" s="48"/>
      <c r="P288" s="48">
        <v>407000</v>
      </c>
      <c r="Q288" s="48"/>
      <c r="R288" s="48"/>
      <c r="S288" s="23"/>
      <c r="T288" s="23"/>
      <c r="U288" s="48"/>
      <c r="V288" s="23"/>
      <c r="W288" s="23"/>
      <c r="X288" s="23"/>
      <c r="Y288" s="23"/>
      <c r="Z288" s="143" t="s">
        <v>1819</v>
      </c>
      <c r="AA288" s="23" t="s">
        <v>386</v>
      </c>
      <c r="AB288" s="4"/>
      <c r="AE288" s="4"/>
    </row>
    <row r="289" spans="1:31" ht="150.75" customHeight="1" x14ac:dyDescent="0.25">
      <c r="A289" s="478"/>
      <c r="B289" s="480"/>
      <c r="C289" s="479"/>
      <c r="D289" s="600" t="s">
        <v>439</v>
      </c>
      <c r="E289" s="608">
        <v>1082084.56</v>
      </c>
      <c r="F289" s="11"/>
      <c r="G289" s="295" t="s">
        <v>1289</v>
      </c>
      <c r="H289" s="344"/>
      <c r="I289" s="344"/>
      <c r="J289" s="793" t="s">
        <v>1288</v>
      </c>
      <c r="K289" s="236" t="s">
        <v>1810</v>
      </c>
      <c r="L289" s="7" t="s">
        <v>1793</v>
      </c>
      <c r="M289" s="23" t="s">
        <v>440</v>
      </c>
      <c r="N289" s="23" t="s">
        <v>1821</v>
      </c>
      <c r="O289" s="48"/>
      <c r="P289" s="48">
        <v>344594.66</v>
      </c>
      <c r="Q289" s="48"/>
      <c r="R289" s="48"/>
      <c r="S289" s="23"/>
      <c r="T289" s="23"/>
      <c r="U289" s="48"/>
      <c r="V289" s="23"/>
      <c r="W289" s="23"/>
      <c r="X289" s="23"/>
      <c r="Y289" s="23"/>
      <c r="Z289" s="1" t="s">
        <v>1897</v>
      </c>
      <c r="AA289" s="160" t="s">
        <v>386</v>
      </c>
      <c r="AB289" s="4"/>
      <c r="AE289" s="4"/>
    </row>
    <row r="290" spans="1:31" ht="157.5" x14ac:dyDescent="0.25">
      <c r="A290" s="795" t="s">
        <v>596</v>
      </c>
      <c r="B290" s="480" t="s">
        <v>597</v>
      </c>
      <c r="C290" s="46">
        <v>2</v>
      </c>
      <c r="D290" s="600" t="s">
        <v>439</v>
      </c>
      <c r="E290" s="165">
        <v>670000</v>
      </c>
      <c r="F290" s="11"/>
      <c r="G290" s="295"/>
      <c r="H290" s="344"/>
      <c r="I290" s="344"/>
      <c r="J290" s="793" t="s">
        <v>834</v>
      </c>
      <c r="K290" s="236" t="s">
        <v>1861</v>
      </c>
      <c r="L290" s="292" t="s">
        <v>601</v>
      </c>
      <c r="M290" s="292"/>
      <c r="N290" s="292" t="s">
        <v>598</v>
      </c>
      <c r="O290" s="292"/>
      <c r="P290" s="292">
        <v>292000</v>
      </c>
      <c r="Q290" s="199"/>
      <c r="R290" s="292"/>
      <c r="S290" s="292" t="s">
        <v>599</v>
      </c>
      <c r="T290" s="292"/>
      <c r="U290" s="199"/>
      <c r="V290" s="692">
        <v>43819</v>
      </c>
      <c r="W290" s="692"/>
      <c r="X290" s="292"/>
      <c r="Y290" s="692">
        <v>43825</v>
      </c>
      <c r="Z290" s="293" t="s">
        <v>954</v>
      </c>
      <c r="AA290" s="345" t="s">
        <v>342</v>
      </c>
      <c r="AB290" s="4"/>
      <c r="AE290" s="4"/>
    </row>
    <row r="291" spans="1:31" ht="31.5" x14ac:dyDescent="0.25">
      <c r="A291" s="795"/>
      <c r="B291" s="45"/>
      <c r="C291" s="46"/>
      <c r="D291" s="600" t="s">
        <v>439</v>
      </c>
      <c r="E291" s="165"/>
      <c r="F291" s="11"/>
      <c r="G291" s="295"/>
      <c r="H291" s="344"/>
      <c r="I291" s="344"/>
      <c r="J291" s="793"/>
      <c r="K291" s="236"/>
      <c r="L291" s="292"/>
      <c r="M291" s="292"/>
      <c r="N291" s="292"/>
      <c r="O291" s="292"/>
      <c r="P291" s="292"/>
      <c r="Q291" s="199"/>
      <c r="R291" s="292"/>
      <c r="S291" s="292" t="s">
        <v>600</v>
      </c>
      <c r="T291" s="692">
        <v>43920</v>
      </c>
      <c r="U291" s="199">
        <v>806668.21</v>
      </c>
      <c r="V291" s="292"/>
      <c r="W291" s="692"/>
      <c r="X291" s="292"/>
      <c r="Y291" s="692"/>
      <c r="Z291" s="293"/>
      <c r="AA291" s="345"/>
      <c r="AB291" s="4"/>
      <c r="AE291" s="4"/>
    </row>
    <row r="292" spans="1:31" x14ac:dyDescent="0.25">
      <c r="A292" s="456"/>
      <c r="B292" s="210"/>
      <c r="C292" s="177"/>
      <c r="D292" s="601" t="s">
        <v>439</v>
      </c>
      <c r="E292" s="428"/>
      <c r="F292" s="10"/>
      <c r="G292" s="295"/>
      <c r="H292" s="344"/>
      <c r="I292" s="344"/>
      <c r="J292" s="63"/>
      <c r="K292" s="287"/>
      <c r="L292" s="366"/>
      <c r="M292" s="367"/>
      <c r="N292" s="367"/>
      <c r="O292" s="367"/>
      <c r="P292" s="367"/>
      <c r="Q292" s="429"/>
      <c r="R292" s="367"/>
      <c r="S292" s="292" t="s">
        <v>635</v>
      </c>
      <c r="T292" s="692">
        <v>43929</v>
      </c>
      <c r="U292" s="199">
        <v>23848.89</v>
      </c>
      <c r="V292" s="367"/>
      <c r="W292" s="430"/>
      <c r="X292" s="367"/>
      <c r="Y292" s="430"/>
      <c r="Z292" s="431"/>
      <c r="AA292" s="432"/>
      <c r="AB292" s="4"/>
      <c r="AE292" s="4"/>
    </row>
    <row r="293" spans="1:31" x14ac:dyDescent="0.25">
      <c r="A293" s="795"/>
      <c r="B293" s="45"/>
      <c r="C293" s="46"/>
      <c r="D293" s="600" t="s">
        <v>439</v>
      </c>
      <c r="E293" s="165"/>
      <c r="F293" s="11"/>
      <c r="G293" s="23"/>
      <c r="H293" s="23"/>
      <c r="I293" s="23"/>
      <c r="J293" s="793"/>
      <c r="K293" s="236"/>
      <c r="L293" s="292"/>
      <c r="M293" s="292"/>
      <c r="N293" s="292"/>
      <c r="O293" s="292"/>
      <c r="P293" s="292"/>
      <c r="Q293" s="199"/>
      <c r="R293" s="292"/>
      <c r="S293" s="292" t="s">
        <v>636</v>
      </c>
      <c r="T293" s="692">
        <v>43934</v>
      </c>
      <c r="U293" s="199">
        <v>-805.07</v>
      </c>
      <c r="V293" s="292"/>
      <c r="W293" s="692"/>
      <c r="X293" s="292"/>
      <c r="Y293" s="692"/>
      <c r="Z293" s="293"/>
      <c r="AA293" s="194"/>
      <c r="AB293" s="4"/>
      <c r="AE293" s="4"/>
    </row>
    <row r="294" spans="1:31" x14ac:dyDescent="0.25">
      <c r="A294" s="795"/>
      <c r="B294" s="45"/>
      <c r="C294" s="46"/>
      <c r="D294" s="600" t="s">
        <v>439</v>
      </c>
      <c r="E294" s="165"/>
      <c r="F294" s="11"/>
      <c r="G294" s="23"/>
      <c r="H294" s="23"/>
      <c r="I294" s="23"/>
      <c r="J294" s="793"/>
      <c r="K294" s="236"/>
      <c r="L294" s="292"/>
      <c r="M294" s="292"/>
      <c r="N294" s="292"/>
      <c r="O294" s="292"/>
      <c r="P294" s="292"/>
      <c r="Q294" s="199"/>
      <c r="R294" s="292"/>
      <c r="S294" s="292" t="s">
        <v>552</v>
      </c>
      <c r="T294" s="692">
        <v>43976</v>
      </c>
      <c r="U294" s="199">
        <v>7587.41</v>
      </c>
      <c r="V294" s="292"/>
      <c r="W294" s="692"/>
      <c r="X294" s="292"/>
      <c r="Y294" s="692"/>
      <c r="Z294" s="293"/>
      <c r="AA294" s="194"/>
      <c r="AB294" s="4"/>
      <c r="AE294" s="4"/>
    </row>
    <row r="295" spans="1:31" ht="225.75" customHeight="1" x14ac:dyDescent="0.25">
      <c r="A295" s="795" t="s">
        <v>167</v>
      </c>
      <c r="B295" s="45" t="s">
        <v>1143</v>
      </c>
      <c r="C295" s="46" t="e">
        <f>SUM(#REF!)</f>
        <v>#REF!</v>
      </c>
      <c r="D295" s="600" t="s">
        <v>439</v>
      </c>
      <c r="E295" s="477">
        <v>700089</v>
      </c>
      <c r="F295" s="26" t="s">
        <v>48</v>
      </c>
      <c r="G295" s="23" t="s">
        <v>1494</v>
      </c>
      <c r="H295" s="693">
        <v>43840</v>
      </c>
      <c r="I295" s="23"/>
      <c r="J295" s="15" t="s">
        <v>1287</v>
      </c>
      <c r="K295" s="109" t="s">
        <v>1925</v>
      </c>
      <c r="L295" s="23"/>
      <c r="M295" s="23" t="s">
        <v>815</v>
      </c>
      <c r="N295" s="23"/>
      <c r="O295" s="48"/>
      <c r="P295" s="48"/>
      <c r="Q295" s="48"/>
      <c r="R295" s="48"/>
      <c r="S295" s="23"/>
      <c r="T295" s="23"/>
      <c r="U295" s="48"/>
      <c r="V295" s="23"/>
      <c r="W295" s="23"/>
      <c r="X295" s="23"/>
      <c r="Y295" s="23"/>
      <c r="Z295" s="143"/>
      <c r="AA295" s="143"/>
      <c r="AB295" s="4"/>
      <c r="AE295" s="4"/>
    </row>
    <row r="296" spans="1:31" ht="88.5" customHeight="1" x14ac:dyDescent="0.25">
      <c r="A296" s="795"/>
      <c r="B296" s="45" t="s">
        <v>1496</v>
      </c>
      <c r="C296" s="586">
        <v>2400</v>
      </c>
      <c r="D296" s="600" t="s">
        <v>439</v>
      </c>
      <c r="E296" s="608">
        <v>700089</v>
      </c>
      <c r="F296" s="26"/>
      <c r="G296" s="23" t="s">
        <v>1495</v>
      </c>
      <c r="H296" s="693"/>
      <c r="I296" s="23"/>
      <c r="J296" s="156" t="s">
        <v>1507</v>
      </c>
      <c r="K296" s="22" t="s">
        <v>1924</v>
      </c>
      <c r="L296" s="23" t="s">
        <v>1926</v>
      </c>
      <c r="M296" s="23" t="s">
        <v>811</v>
      </c>
      <c r="N296" s="23" t="s">
        <v>1931</v>
      </c>
      <c r="O296" s="48"/>
      <c r="P296" s="48">
        <v>222237.6</v>
      </c>
      <c r="Q296" s="48"/>
      <c r="R296" s="48"/>
      <c r="S296" s="23"/>
      <c r="T296" s="23"/>
      <c r="U296" s="48"/>
      <c r="V296" s="23"/>
      <c r="W296" s="23"/>
      <c r="X296" s="23"/>
      <c r="Y296" s="23"/>
      <c r="Z296" s="1" t="s">
        <v>1927</v>
      </c>
      <c r="AA296" s="1" t="s">
        <v>413</v>
      </c>
      <c r="AB296" s="4"/>
      <c r="AE296" s="4"/>
    </row>
    <row r="297" spans="1:31" ht="129.75" customHeight="1" x14ac:dyDescent="0.25">
      <c r="A297" s="409" t="s">
        <v>168</v>
      </c>
      <c r="B297" s="45" t="s">
        <v>1717</v>
      </c>
      <c r="C297" s="46" t="s">
        <v>1744</v>
      </c>
      <c r="D297" s="600" t="s">
        <v>439</v>
      </c>
      <c r="E297" s="165">
        <v>660000</v>
      </c>
      <c r="F297" s="26" t="s">
        <v>49</v>
      </c>
      <c r="G297" s="23" t="s">
        <v>833</v>
      </c>
      <c r="H297" s="693">
        <v>43840</v>
      </c>
      <c r="I297" s="23"/>
      <c r="J297" s="793" t="s">
        <v>832</v>
      </c>
      <c r="K297" s="109" t="s">
        <v>1746</v>
      </c>
      <c r="L297" s="292" t="s">
        <v>1745</v>
      </c>
      <c r="M297" s="292"/>
      <c r="N297" s="292" t="s">
        <v>1282</v>
      </c>
      <c r="O297" s="199"/>
      <c r="P297" s="199"/>
      <c r="Q297" s="199">
        <v>649782</v>
      </c>
      <c r="R297" s="199"/>
      <c r="S297" s="292" t="s">
        <v>1509</v>
      </c>
      <c r="T297" s="692">
        <v>44046</v>
      </c>
      <c r="U297" s="199">
        <v>153833.12</v>
      </c>
      <c r="V297" s="692">
        <v>44008</v>
      </c>
      <c r="W297" s="292"/>
      <c r="X297" s="292"/>
      <c r="Y297" s="692">
        <v>44032</v>
      </c>
      <c r="Z297" s="293" t="s">
        <v>1890</v>
      </c>
      <c r="AA297" s="194" t="s">
        <v>413</v>
      </c>
      <c r="AB297" s="4"/>
      <c r="AE297" s="4"/>
    </row>
    <row r="298" spans="1:31" x14ac:dyDescent="0.25">
      <c r="A298" s="409"/>
      <c r="B298" s="45"/>
      <c r="C298" s="46"/>
      <c r="D298" s="600" t="s">
        <v>439</v>
      </c>
      <c r="E298" s="165"/>
      <c r="F298" s="26"/>
      <c r="G298" s="23"/>
      <c r="H298" s="693"/>
      <c r="I298" s="23"/>
      <c r="J298" s="793"/>
      <c r="K298" s="109"/>
      <c r="L298" s="292"/>
      <c r="M298" s="292"/>
      <c r="N298" s="292"/>
      <c r="O298" s="199"/>
      <c r="P298" s="199"/>
      <c r="Q298" s="199"/>
      <c r="R298" s="199"/>
      <c r="S298" s="292" t="s">
        <v>635</v>
      </c>
      <c r="T298" s="692">
        <v>44064</v>
      </c>
      <c r="U298" s="199">
        <v>494324.38</v>
      </c>
      <c r="V298" s="692"/>
      <c r="W298" s="292"/>
      <c r="X298" s="292"/>
      <c r="Y298" s="692"/>
      <c r="Z298" s="293"/>
      <c r="AA298" s="194"/>
      <c r="AB298" s="4"/>
      <c r="AE298" s="4"/>
    </row>
    <row r="299" spans="1:31" ht="47.25" x14ac:dyDescent="0.25">
      <c r="A299" s="409"/>
      <c r="B299" s="45"/>
      <c r="C299" s="46"/>
      <c r="D299" s="600" t="s">
        <v>439</v>
      </c>
      <c r="E299" s="165"/>
      <c r="F299" s="26"/>
      <c r="G299" s="23"/>
      <c r="H299" s="693"/>
      <c r="I299" s="23"/>
      <c r="J299" s="793"/>
      <c r="K299" s="109"/>
      <c r="L299" s="292"/>
      <c r="M299" s="292"/>
      <c r="N299" s="292"/>
      <c r="O299" s="199"/>
      <c r="P299" s="199"/>
      <c r="Q299" s="199"/>
      <c r="R299" s="199"/>
      <c r="S299" s="292" t="s">
        <v>1658</v>
      </c>
      <c r="T299" s="692">
        <v>44064</v>
      </c>
      <c r="U299" s="199">
        <v>1624.5</v>
      </c>
      <c r="V299" s="692"/>
      <c r="W299" s="292"/>
      <c r="X299" s="292"/>
      <c r="Y299" s="292"/>
      <c r="Z299" s="293"/>
      <c r="AA299" s="194"/>
      <c r="AB299" s="4"/>
      <c r="AE299" s="4"/>
    </row>
    <row r="300" spans="1:31" s="125" customFormat="1" ht="60" customHeight="1" x14ac:dyDescent="0.25">
      <c r="A300" s="409" t="s">
        <v>176</v>
      </c>
      <c r="B300" s="231" t="s">
        <v>177</v>
      </c>
      <c r="C300" s="161">
        <v>1</v>
      </c>
      <c r="D300" s="602" t="s">
        <v>439</v>
      </c>
      <c r="E300" s="246" t="e">
        <f>#REF!*C300</f>
        <v>#REF!</v>
      </c>
      <c r="F300" s="233" t="s">
        <v>292</v>
      </c>
      <c r="G300" s="7" t="s">
        <v>1814</v>
      </c>
      <c r="H300" s="804">
        <v>44043</v>
      </c>
      <c r="I300" s="804">
        <v>44050</v>
      </c>
      <c r="J300" s="156" t="s">
        <v>1812</v>
      </c>
      <c r="K300" s="155" t="s">
        <v>1813</v>
      </c>
      <c r="L300" s="7"/>
      <c r="M300" s="7"/>
      <c r="N300" s="7"/>
      <c r="O300" s="144"/>
      <c r="P300" s="144"/>
      <c r="Q300" s="144"/>
      <c r="R300" s="144"/>
      <c r="S300" s="7"/>
      <c r="T300" s="7"/>
      <c r="U300" s="144"/>
      <c r="V300" s="7"/>
      <c r="W300" s="7"/>
      <c r="X300" s="7"/>
      <c r="Y300" s="7"/>
      <c r="Z300" s="241" t="s">
        <v>936</v>
      </c>
      <c r="AA300" s="7"/>
    </row>
    <row r="301" spans="1:31" s="125" customFormat="1" ht="141.75" x14ac:dyDescent="0.25">
      <c r="A301" s="409" t="s">
        <v>185</v>
      </c>
      <c r="B301" s="231" t="s">
        <v>186</v>
      </c>
      <c r="C301" s="161">
        <v>1</v>
      </c>
      <c r="D301" s="602" t="s">
        <v>439</v>
      </c>
      <c r="E301" s="246" t="e">
        <f>#REF!*C301</f>
        <v>#REF!</v>
      </c>
      <c r="F301" s="233" t="s">
        <v>187</v>
      </c>
      <c r="G301" s="7" t="s">
        <v>1804</v>
      </c>
      <c r="H301" s="693">
        <v>44039</v>
      </c>
      <c r="I301" s="804">
        <v>44050</v>
      </c>
      <c r="J301" s="156" t="s">
        <v>1807</v>
      </c>
      <c r="K301" s="585" t="s">
        <v>1836</v>
      </c>
      <c r="L301" s="446"/>
      <c r="M301" s="7"/>
      <c r="N301" s="7"/>
      <c r="O301" s="144"/>
      <c r="P301" s="144"/>
      <c r="Q301" s="144"/>
      <c r="R301" s="144"/>
      <c r="S301" s="7"/>
      <c r="T301" s="7"/>
      <c r="U301" s="144"/>
      <c r="V301" s="7"/>
      <c r="W301" s="7"/>
      <c r="X301" s="7"/>
      <c r="Y301" s="7"/>
      <c r="Z301" s="241" t="s">
        <v>935</v>
      </c>
      <c r="AA301" s="7"/>
    </row>
    <row r="302" spans="1:31" s="125" customFormat="1" ht="93.75" customHeight="1" x14ac:dyDescent="0.25">
      <c r="A302" s="457" t="s">
        <v>273</v>
      </c>
      <c r="B302" s="347" t="s">
        <v>753</v>
      </c>
      <c r="C302" s="348">
        <v>2</v>
      </c>
      <c r="D302" s="602" t="s">
        <v>439</v>
      </c>
      <c r="E302" s="350">
        <v>74000</v>
      </c>
      <c r="F302" s="351"/>
      <c r="G302" s="72"/>
      <c r="H302" s="288"/>
      <c r="I302" s="288"/>
      <c r="J302" s="7"/>
      <c r="K302" s="352" t="s">
        <v>1862</v>
      </c>
      <c r="L302" s="737" t="s">
        <v>426</v>
      </c>
      <c r="M302" s="738"/>
      <c r="N302" s="194" t="s">
        <v>427</v>
      </c>
      <c r="O302" s="643"/>
      <c r="P302" s="643">
        <v>33680</v>
      </c>
      <c r="Q302" s="643"/>
      <c r="R302" s="643"/>
      <c r="S302" s="194" t="s">
        <v>948</v>
      </c>
      <c r="T302" s="745">
        <v>43928</v>
      </c>
      <c r="U302" s="198">
        <v>95913.9</v>
      </c>
      <c r="V302" s="745">
        <v>44049</v>
      </c>
      <c r="W302" s="194"/>
      <c r="X302" s="194"/>
      <c r="Y302" s="745">
        <v>44055</v>
      </c>
      <c r="Z302" s="293" t="s">
        <v>1853</v>
      </c>
      <c r="AA302" s="194" t="s">
        <v>405</v>
      </c>
    </row>
    <row r="303" spans="1:31" s="125" customFormat="1" x14ac:dyDescent="0.25">
      <c r="A303" s="457"/>
      <c r="B303" s="437"/>
      <c r="C303" s="348"/>
      <c r="D303" s="602" t="s">
        <v>439</v>
      </c>
      <c r="E303" s="350"/>
      <c r="F303" s="351"/>
      <c r="G303" s="72"/>
      <c r="H303" s="288"/>
      <c r="I303" s="288"/>
      <c r="J303" s="7"/>
      <c r="K303" s="438"/>
      <c r="L303" s="737"/>
      <c r="M303" s="738"/>
      <c r="N303" s="194"/>
      <c r="O303" s="643"/>
      <c r="P303" s="643"/>
      <c r="Q303" s="643"/>
      <c r="R303" s="643"/>
      <c r="S303" s="745" t="s">
        <v>636</v>
      </c>
      <c r="T303" s="745">
        <v>43931</v>
      </c>
      <c r="U303" s="198">
        <v>-2653.08</v>
      </c>
      <c r="V303" s="194"/>
      <c r="W303" s="194"/>
      <c r="X303" s="194"/>
      <c r="Y303" s="194"/>
      <c r="Z303" s="194"/>
      <c r="AA303" s="194"/>
    </row>
    <row r="304" spans="1:31" s="359" customFormat="1" ht="267.75" x14ac:dyDescent="0.25">
      <c r="A304" s="457" t="s">
        <v>611</v>
      </c>
      <c r="B304" s="353" t="s">
        <v>612</v>
      </c>
      <c r="C304" s="354">
        <v>10</v>
      </c>
      <c r="D304" s="354" t="s">
        <v>439</v>
      </c>
      <c r="E304" s="355">
        <v>197522.6</v>
      </c>
      <c r="F304" s="356"/>
      <c r="G304" s="169" t="s">
        <v>613</v>
      </c>
      <c r="H304" s="357">
        <v>43552</v>
      </c>
      <c r="I304" s="357">
        <v>43560</v>
      </c>
      <c r="J304" s="29" t="s">
        <v>614</v>
      </c>
      <c r="K304" s="358" t="s">
        <v>1226</v>
      </c>
      <c r="L304" s="194" t="s">
        <v>1144</v>
      </c>
      <c r="M304" s="194" t="s">
        <v>333</v>
      </c>
      <c r="N304" s="194" t="s">
        <v>615</v>
      </c>
      <c r="O304" s="194"/>
      <c r="P304" s="194"/>
      <c r="Q304" s="194">
        <v>392522.6</v>
      </c>
      <c r="R304" s="194"/>
      <c r="S304" s="194" t="s">
        <v>616</v>
      </c>
      <c r="T304" s="745">
        <v>43822</v>
      </c>
      <c r="U304" s="198">
        <v>195000</v>
      </c>
      <c r="V304" s="745">
        <v>43871</v>
      </c>
      <c r="W304" s="194"/>
      <c r="X304" s="194"/>
      <c r="Y304" s="745" t="s">
        <v>1209</v>
      </c>
      <c r="Z304" s="361" t="s">
        <v>1210</v>
      </c>
      <c r="AA304" s="194" t="s">
        <v>342</v>
      </c>
      <c r="AD304" s="3"/>
    </row>
    <row r="305" spans="1:31" s="359" customFormat="1" ht="63" x14ac:dyDescent="0.25">
      <c r="A305" s="457"/>
      <c r="B305" s="353"/>
      <c r="C305" s="354"/>
      <c r="D305" s="354" t="s">
        <v>439</v>
      </c>
      <c r="E305" s="355"/>
      <c r="F305" s="356"/>
      <c r="G305" s="169"/>
      <c r="H305" s="357"/>
      <c r="I305" s="357"/>
      <c r="J305" s="40"/>
      <c r="K305" s="358"/>
      <c r="L305" s="194"/>
      <c r="M305" s="194"/>
      <c r="N305" s="194"/>
      <c r="O305" s="194"/>
      <c r="P305" s="194"/>
      <c r="Q305" s="194"/>
      <c r="R305" s="194"/>
      <c r="S305" s="194" t="s">
        <v>888</v>
      </c>
      <c r="T305" s="745">
        <v>43917</v>
      </c>
      <c r="U305" s="198">
        <v>197522.4</v>
      </c>
      <c r="V305" s="194"/>
      <c r="W305" s="194"/>
      <c r="X305" s="194"/>
      <c r="Y305" s="194"/>
      <c r="Z305" s="361"/>
      <c r="AA305" s="194"/>
      <c r="AD305" s="3"/>
    </row>
    <row r="306" spans="1:31" s="359" customFormat="1" x14ac:dyDescent="0.25">
      <c r="A306" s="457"/>
      <c r="B306" s="353"/>
      <c r="C306" s="354"/>
      <c r="D306" s="354" t="s">
        <v>439</v>
      </c>
      <c r="E306" s="355"/>
      <c r="F306" s="356"/>
      <c r="G306" s="169"/>
      <c r="H306" s="357"/>
      <c r="I306" s="357"/>
      <c r="J306" s="40"/>
      <c r="K306" s="358"/>
      <c r="L306" s="194"/>
      <c r="M306" s="194"/>
      <c r="N306" s="194"/>
      <c r="O306" s="194"/>
      <c r="P306" s="194"/>
      <c r="Q306" s="194"/>
      <c r="R306" s="194"/>
      <c r="S306" s="194" t="s">
        <v>552</v>
      </c>
      <c r="T306" s="745">
        <v>43966</v>
      </c>
      <c r="U306" s="198">
        <v>2786.91</v>
      </c>
      <c r="V306" s="194"/>
      <c r="W306" s="194"/>
      <c r="X306" s="194"/>
      <c r="Y306" s="194"/>
      <c r="Z306" s="361"/>
      <c r="AA306" s="194"/>
      <c r="AD306" s="3"/>
    </row>
    <row r="307" spans="1:31" s="359" customFormat="1" ht="283.5" x14ac:dyDescent="0.25">
      <c r="A307" s="457" t="s">
        <v>621</v>
      </c>
      <c r="B307" s="353" t="s">
        <v>612</v>
      </c>
      <c r="C307" s="354">
        <v>10</v>
      </c>
      <c r="D307" s="354" t="s">
        <v>439</v>
      </c>
      <c r="E307" s="355">
        <v>170522.6</v>
      </c>
      <c r="F307" s="356"/>
      <c r="G307" s="1" t="s">
        <v>613</v>
      </c>
      <c r="H307" s="360">
        <v>43552</v>
      </c>
      <c r="I307" s="360">
        <v>43560</v>
      </c>
      <c r="J307" s="40" t="s">
        <v>617</v>
      </c>
      <c r="K307" s="358" t="s">
        <v>1145</v>
      </c>
      <c r="L307" s="194" t="s">
        <v>618</v>
      </c>
      <c r="M307" s="194" t="s">
        <v>333</v>
      </c>
      <c r="N307" s="194" t="s">
        <v>619</v>
      </c>
      <c r="O307" s="194"/>
      <c r="P307" s="194"/>
      <c r="Q307" s="194">
        <v>392522.6</v>
      </c>
      <c r="R307" s="194"/>
      <c r="S307" s="194" t="s">
        <v>620</v>
      </c>
      <c r="T307" s="745">
        <v>43822</v>
      </c>
      <c r="U307" s="198">
        <v>222000</v>
      </c>
      <c r="V307" s="745">
        <v>43869</v>
      </c>
      <c r="W307" s="194"/>
      <c r="X307" s="194"/>
      <c r="Y307" s="194" t="s">
        <v>938</v>
      </c>
      <c r="Z307" s="361" t="s">
        <v>1146</v>
      </c>
      <c r="AA307" s="194" t="s">
        <v>342</v>
      </c>
      <c r="AD307" s="3"/>
    </row>
    <row r="308" spans="1:31" s="359" customFormat="1" ht="63" x14ac:dyDescent="0.25">
      <c r="A308" s="457"/>
      <c r="B308" s="353"/>
      <c r="C308" s="354"/>
      <c r="D308" s="354" t="s">
        <v>439</v>
      </c>
      <c r="E308" s="355"/>
      <c r="F308" s="356"/>
      <c r="G308" s="1"/>
      <c r="H308" s="360"/>
      <c r="I308" s="360"/>
      <c r="J308" s="40"/>
      <c r="K308" s="358"/>
      <c r="L308" s="194"/>
      <c r="M308" s="194"/>
      <c r="N308" s="194"/>
      <c r="O308" s="194"/>
      <c r="P308" s="194"/>
      <c r="Q308" s="194"/>
      <c r="R308" s="194"/>
      <c r="S308" s="194" t="s">
        <v>887</v>
      </c>
      <c r="T308" s="745">
        <v>43915</v>
      </c>
      <c r="U308" s="198">
        <v>170522.4</v>
      </c>
      <c r="V308" s="745"/>
      <c r="W308" s="194"/>
      <c r="X308" s="194"/>
      <c r="Y308" s="194"/>
      <c r="Z308" s="361"/>
      <c r="AA308" s="194"/>
      <c r="AD308" s="3"/>
    </row>
    <row r="309" spans="1:31" s="359" customFormat="1" x14ac:dyDescent="0.25">
      <c r="A309" s="457"/>
      <c r="B309" s="353"/>
      <c r="C309" s="354"/>
      <c r="D309" s="354" t="s">
        <v>439</v>
      </c>
      <c r="E309" s="355"/>
      <c r="F309" s="356"/>
      <c r="G309" s="1"/>
      <c r="H309" s="360"/>
      <c r="I309" s="360"/>
      <c r="J309" s="40"/>
      <c r="K309" s="358"/>
      <c r="L309" s="194"/>
      <c r="M309" s="345"/>
      <c r="N309" s="345"/>
      <c r="O309" s="345"/>
      <c r="P309" s="345"/>
      <c r="Q309" s="345"/>
      <c r="R309" s="345"/>
      <c r="S309" s="345" t="s">
        <v>552</v>
      </c>
      <c r="T309" s="387">
        <v>44006</v>
      </c>
      <c r="U309" s="386">
        <v>2786.91</v>
      </c>
      <c r="V309" s="387"/>
      <c r="W309" s="345"/>
      <c r="X309" s="345"/>
      <c r="Y309" s="345"/>
      <c r="Z309" s="653"/>
      <c r="AA309" s="194"/>
      <c r="AD309" s="3"/>
    </row>
    <row r="310" spans="1:31" ht="165" customHeight="1" x14ac:dyDescent="0.25">
      <c r="A310" s="795" t="s">
        <v>627</v>
      </c>
      <c r="B310" s="45" t="s">
        <v>274</v>
      </c>
      <c r="C310" s="322">
        <v>1</v>
      </c>
      <c r="D310" s="354" t="s">
        <v>439</v>
      </c>
      <c r="E310" s="165">
        <v>600000</v>
      </c>
      <c r="F310" s="26" t="s">
        <v>275</v>
      </c>
      <c r="G310" s="2" t="s">
        <v>428</v>
      </c>
      <c r="H310" s="674">
        <v>43570</v>
      </c>
      <c r="I310" s="674">
        <v>43581</v>
      </c>
      <c r="J310" s="486" t="s">
        <v>429</v>
      </c>
      <c r="K310" s="22" t="s">
        <v>1147</v>
      </c>
      <c r="M310" s="150" t="s">
        <v>430</v>
      </c>
      <c r="N310" s="160"/>
      <c r="O310" s="171"/>
      <c r="P310" s="171"/>
      <c r="Q310" s="171"/>
      <c r="R310" s="171"/>
      <c r="S310" s="160"/>
      <c r="T310" s="160"/>
      <c r="U310" s="171"/>
      <c r="V310" s="160"/>
      <c r="W310" s="160"/>
      <c r="X310" s="160"/>
      <c r="Y310" s="160"/>
      <c r="Z310" s="301" t="s">
        <v>949</v>
      </c>
      <c r="AA310" s="23"/>
      <c r="AB310" s="4"/>
      <c r="AE310" s="4"/>
    </row>
    <row r="311" spans="1:31" ht="83.25" customHeight="1" x14ac:dyDescent="0.25">
      <c r="A311" s="795" t="s">
        <v>273</v>
      </c>
      <c r="B311" s="794" t="s">
        <v>638</v>
      </c>
      <c r="C311" s="295">
        <v>3</v>
      </c>
      <c r="D311" s="354" t="s">
        <v>439</v>
      </c>
      <c r="E311" s="49">
        <v>285</v>
      </c>
      <c r="F311" s="170"/>
      <c r="G311" s="23" t="s">
        <v>622</v>
      </c>
      <c r="H311" s="170"/>
      <c r="I311" s="244"/>
      <c r="J311" s="290" t="s">
        <v>623</v>
      </c>
      <c r="K311" s="363" t="s">
        <v>1148</v>
      </c>
      <c r="L311" s="194" t="s">
        <v>624</v>
      </c>
      <c r="M311" s="194" t="s">
        <v>355</v>
      </c>
      <c r="N311" s="194" t="s">
        <v>625</v>
      </c>
      <c r="O311" s="194"/>
      <c r="P311" s="194"/>
      <c r="Q311" s="198">
        <v>284.82</v>
      </c>
      <c r="R311" s="194"/>
      <c r="S311" s="194" t="s">
        <v>626</v>
      </c>
      <c r="T311" s="745">
        <v>43901</v>
      </c>
      <c r="U311" s="198">
        <v>284.82</v>
      </c>
      <c r="V311" s="745">
        <v>43825</v>
      </c>
      <c r="W311" s="194"/>
      <c r="X311" s="194"/>
      <c r="Y311" s="745">
        <v>43839</v>
      </c>
      <c r="Z311" s="293" t="s">
        <v>912</v>
      </c>
      <c r="AA311" s="194" t="s">
        <v>435</v>
      </c>
      <c r="AB311" s="4"/>
      <c r="AE311" s="4"/>
    </row>
    <row r="312" spans="1:31" x14ac:dyDescent="0.25">
      <c r="A312" s="795"/>
      <c r="B312" s="794"/>
      <c r="C312" s="295"/>
      <c r="D312" s="354" t="s">
        <v>439</v>
      </c>
      <c r="E312" s="49"/>
      <c r="F312" s="170"/>
      <c r="G312" s="23"/>
      <c r="H312" s="170"/>
      <c r="I312" s="244"/>
      <c r="J312" s="290"/>
      <c r="K312" s="363"/>
      <c r="L312" s="194"/>
      <c r="M312" s="194"/>
      <c r="N312" s="194"/>
      <c r="O312" s="194"/>
      <c r="P312" s="194"/>
      <c r="Q312" s="198"/>
      <c r="R312" s="194"/>
      <c r="S312" s="194" t="s">
        <v>552</v>
      </c>
      <c r="T312" s="745">
        <v>43909</v>
      </c>
      <c r="U312" s="198">
        <v>2.56</v>
      </c>
      <c r="V312" s="745"/>
      <c r="W312" s="194"/>
      <c r="X312" s="194"/>
      <c r="Y312" s="745"/>
      <c r="Z312" s="293"/>
      <c r="AA312" s="194"/>
      <c r="AB312" s="4"/>
      <c r="AE312" s="4"/>
    </row>
    <row r="313" spans="1:31" ht="189" x14ac:dyDescent="0.25">
      <c r="A313" s="795" t="s">
        <v>637</v>
      </c>
      <c r="B313" s="794" t="s">
        <v>628</v>
      </c>
      <c r="C313" s="295">
        <v>1</v>
      </c>
      <c r="D313" s="354" t="s">
        <v>439</v>
      </c>
      <c r="E313" s="49">
        <v>81400</v>
      </c>
      <c r="F313" s="170" t="s">
        <v>629</v>
      </c>
      <c r="G313" s="23"/>
      <c r="H313" s="170"/>
      <c r="I313" s="244" t="s">
        <v>443</v>
      </c>
      <c r="J313" s="290" t="s">
        <v>630</v>
      </c>
      <c r="K313" s="2" t="s">
        <v>1273</v>
      </c>
      <c r="L313" s="194" t="s">
        <v>631</v>
      </c>
      <c r="M313" s="194" t="s">
        <v>430</v>
      </c>
      <c r="N313" s="194" t="s">
        <v>632</v>
      </c>
      <c r="O313" s="198"/>
      <c r="P313" s="194">
        <v>131480</v>
      </c>
      <c r="Q313" s="194"/>
      <c r="R313" s="745"/>
      <c r="S313" s="194" t="s">
        <v>633</v>
      </c>
      <c r="T313" s="745">
        <v>43756</v>
      </c>
      <c r="U313" s="198">
        <v>238418</v>
      </c>
      <c r="V313" s="194"/>
      <c r="W313" s="745"/>
      <c r="X313" s="194"/>
      <c r="Y313" s="194"/>
      <c r="Z313" s="293" t="s">
        <v>1272</v>
      </c>
      <c r="AA313" s="292" t="s">
        <v>634</v>
      </c>
      <c r="AB313" s="4"/>
      <c r="AE313" s="4"/>
    </row>
    <row r="314" spans="1:31" x14ac:dyDescent="0.25">
      <c r="A314" s="795"/>
      <c r="B314" s="794"/>
      <c r="C314" s="295"/>
      <c r="D314" s="354" t="s">
        <v>439</v>
      </c>
      <c r="E314" s="49"/>
      <c r="F314" s="170"/>
      <c r="G314" s="23"/>
      <c r="H314" s="170"/>
      <c r="I314" s="244"/>
      <c r="J314" s="290"/>
      <c r="K314" s="363"/>
      <c r="L314" s="194"/>
      <c r="M314" s="194"/>
      <c r="N314" s="194"/>
      <c r="O314" s="198"/>
      <c r="P314" s="194"/>
      <c r="Q314" s="194"/>
      <c r="R314" s="745"/>
      <c r="S314" s="194" t="s">
        <v>635</v>
      </c>
      <c r="T314" s="745">
        <v>43770</v>
      </c>
      <c r="U314" s="198">
        <v>1362.63</v>
      </c>
      <c r="V314" s="194"/>
      <c r="W314" s="745"/>
      <c r="X314" s="194"/>
      <c r="Y314" s="194"/>
      <c r="Z314" s="292"/>
      <c r="AA314" s="292"/>
      <c r="AB314" s="4"/>
      <c r="AE314" s="4"/>
    </row>
    <row r="315" spans="1:31" x14ac:dyDescent="0.25">
      <c r="A315" s="795"/>
      <c r="B315" s="794"/>
      <c r="C315" s="295"/>
      <c r="D315" s="354" t="s">
        <v>439</v>
      </c>
      <c r="E315" s="49"/>
      <c r="F315" s="170"/>
      <c r="G315" s="23"/>
      <c r="H315" s="170"/>
      <c r="I315" s="244"/>
      <c r="J315" s="290"/>
      <c r="K315" s="363"/>
      <c r="L315" s="194"/>
      <c r="M315" s="194"/>
      <c r="N315" s="194"/>
      <c r="O315" s="198"/>
      <c r="P315" s="194"/>
      <c r="Q315" s="194"/>
      <c r="R315" s="745"/>
      <c r="S315" s="194" t="s">
        <v>636</v>
      </c>
      <c r="T315" s="745">
        <v>43775</v>
      </c>
      <c r="U315" s="198">
        <v>-1.49</v>
      </c>
      <c r="V315" s="194"/>
      <c r="W315" s="745"/>
      <c r="X315" s="194"/>
      <c r="Y315" s="194"/>
      <c r="Z315" s="292"/>
      <c r="AA315" s="292"/>
      <c r="AB315" s="4"/>
      <c r="AE315" s="4"/>
    </row>
    <row r="316" spans="1:31" ht="94.5" x14ac:dyDescent="0.25">
      <c r="A316" s="795"/>
      <c r="B316" s="794"/>
      <c r="C316" s="295"/>
      <c r="D316" s="354" t="s">
        <v>439</v>
      </c>
      <c r="E316" s="49"/>
      <c r="F316" s="170"/>
      <c r="G316" s="23"/>
      <c r="H316" s="170"/>
      <c r="I316" s="244"/>
      <c r="J316" s="290"/>
      <c r="K316" s="363"/>
      <c r="L316" s="194"/>
      <c r="M316" s="194"/>
      <c r="N316" s="194"/>
      <c r="O316" s="198"/>
      <c r="P316" s="194"/>
      <c r="Q316" s="194"/>
      <c r="R316" s="745"/>
      <c r="S316" s="194" t="s">
        <v>848</v>
      </c>
      <c r="T316" s="745">
        <v>43886</v>
      </c>
      <c r="U316" s="198">
        <v>61893.58</v>
      </c>
      <c r="V316" s="194" t="s">
        <v>881</v>
      </c>
      <c r="W316" s="745">
        <v>43886</v>
      </c>
      <c r="X316" s="194">
        <v>22873.31</v>
      </c>
      <c r="Y316" s="745" t="s">
        <v>1271</v>
      </c>
      <c r="Z316" s="467"/>
      <c r="AA316" s="294"/>
      <c r="AB316" s="4"/>
      <c r="AE316" s="4"/>
    </row>
    <row r="317" spans="1:31" ht="47.25" x14ac:dyDescent="0.25">
      <c r="A317" s="795"/>
      <c r="B317" s="794"/>
      <c r="C317" s="295"/>
      <c r="D317" s="354" t="s">
        <v>439</v>
      </c>
      <c r="E317" s="49"/>
      <c r="F317" s="170"/>
      <c r="G317" s="23"/>
      <c r="H317" s="170"/>
      <c r="I317" s="244"/>
      <c r="J317" s="290"/>
      <c r="K317" s="363"/>
      <c r="L317" s="194"/>
      <c r="M317" s="194"/>
      <c r="N317" s="194"/>
      <c r="O317" s="198"/>
      <c r="P317" s="194"/>
      <c r="Q317" s="194"/>
      <c r="R317" s="745"/>
      <c r="S317" s="194" t="s">
        <v>847</v>
      </c>
      <c r="T317" s="745"/>
      <c r="U317" s="198"/>
      <c r="V317" s="194" t="s">
        <v>880</v>
      </c>
      <c r="W317" s="745">
        <v>43920</v>
      </c>
      <c r="X317" s="194">
        <v>240</v>
      </c>
      <c r="Y317" s="194"/>
      <c r="Z317" s="297"/>
      <c r="AA317" s="292"/>
      <c r="AB317" s="4"/>
      <c r="AE317" s="4"/>
    </row>
    <row r="318" spans="1:31" x14ac:dyDescent="0.25">
      <c r="A318" s="795"/>
      <c r="B318" s="794"/>
      <c r="C318" s="295"/>
      <c r="D318" s="354" t="s">
        <v>439</v>
      </c>
      <c r="E318" s="49"/>
      <c r="F318" s="170"/>
      <c r="G318" s="23"/>
      <c r="H318" s="170"/>
      <c r="I318" s="244"/>
      <c r="J318" s="290"/>
      <c r="K318" s="363"/>
      <c r="L318" s="194"/>
      <c r="M318" s="194"/>
      <c r="N318" s="194"/>
      <c r="O318" s="198"/>
      <c r="P318" s="194"/>
      <c r="Q318" s="194"/>
      <c r="R318" s="745"/>
      <c r="S318" s="194" t="s">
        <v>635</v>
      </c>
      <c r="T318" s="745">
        <v>43903</v>
      </c>
      <c r="U318" s="198">
        <v>2997.47</v>
      </c>
      <c r="V318" s="194" t="s">
        <v>1179</v>
      </c>
      <c r="W318" s="745"/>
      <c r="X318" s="194"/>
      <c r="Y318" s="194"/>
      <c r="Z318" s="467"/>
      <c r="AA318" s="294"/>
      <c r="AB318" s="4"/>
      <c r="AE318" s="4"/>
    </row>
    <row r="319" spans="1:31" x14ac:dyDescent="0.25">
      <c r="A319" s="795"/>
      <c r="B319" s="794"/>
      <c r="C319" s="295"/>
      <c r="D319" s="354" t="s">
        <v>439</v>
      </c>
      <c r="E319" s="49"/>
      <c r="F319" s="170"/>
      <c r="G319" s="23"/>
      <c r="H319" s="170"/>
      <c r="I319" s="244"/>
      <c r="J319" s="290"/>
      <c r="K319" s="363"/>
      <c r="L319" s="194"/>
      <c r="M319" s="194"/>
      <c r="N319" s="194"/>
      <c r="O319" s="198"/>
      <c r="P319" s="194"/>
      <c r="Q319" s="194"/>
      <c r="R319" s="745"/>
      <c r="S319" s="194" t="s">
        <v>552</v>
      </c>
      <c r="T319" s="745">
        <v>37422</v>
      </c>
      <c r="U319" s="198">
        <v>612.54999999999995</v>
      </c>
      <c r="V319" s="194"/>
      <c r="W319" s="745"/>
      <c r="X319" s="194"/>
      <c r="Y319" s="194"/>
      <c r="Z319" s="467"/>
      <c r="AA319" s="294"/>
      <c r="AB319" s="4"/>
      <c r="AE319" s="4"/>
    </row>
    <row r="320" spans="1:31" x14ac:dyDescent="0.25">
      <c r="A320" s="795"/>
      <c r="B320" s="794"/>
      <c r="C320" s="295"/>
      <c r="D320" s="354" t="s">
        <v>439</v>
      </c>
      <c r="E320" s="49"/>
      <c r="F320" s="170"/>
      <c r="G320" s="23"/>
      <c r="H320" s="170"/>
      <c r="I320" s="244"/>
      <c r="J320" s="290"/>
      <c r="K320" s="363"/>
      <c r="L320" s="194"/>
      <c r="M320" s="194"/>
      <c r="N320" s="194"/>
      <c r="O320" s="198"/>
      <c r="P320" s="194"/>
      <c r="Q320" s="194"/>
      <c r="R320" s="745"/>
      <c r="S320" s="194" t="s">
        <v>552</v>
      </c>
      <c r="T320" s="745">
        <v>37422</v>
      </c>
      <c r="U320" s="198">
        <v>2392.4299999999998</v>
      </c>
      <c r="V320" s="194"/>
      <c r="W320" s="745"/>
      <c r="X320" s="194"/>
      <c r="Y320" s="194"/>
      <c r="Z320" s="467"/>
      <c r="AA320" s="294"/>
      <c r="AB320" s="4"/>
      <c r="AE320" s="4"/>
    </row>
    <row r="321" spans="1:31" ht="236.25" x14ac:dyDescent="0.25">
      <c r="A321" s="795" t="s">
        <v>639</v>
      </c>
      <c r="B321" s="794" t="s">
        <v>644</v>
      </c>
      <c r="C321" s="295">
        <v>1</v>
      </c>
      <c r="D321" s="354" t="s">
        <v>439</v>
      </c>
      <c r="E321" s="49">
        <v>213743</v>
      </c>
      <c r="F321" s="170"/>
      <c r="G321" s="23"/>
      <c r="H321" s="170"/>
      <c r="I321" s="244"/>
      <c r="J321" s="290" t="s">
        <v>640</v>
      </c>
      <c r="K321" s="2" t="s">
        <v>1211</v>
      </c>
      <c r="L321" s="194" t="s">
        <v>641</v>
      </c>
      <c r="M321" s="198" t="s">
        <v>462</v>
      </c>
      <c r="N321" s="194" t="s">
        <v>642</v>
      </c>
      <c r="O321" s="194"/>
      <c r="P321" s="745"/>
      <c r="Q321" s="194">
        <v>213412.95</v>
      </c>
      <c r="R321" s="745"/>
      <c r="S321" s="194" t="s">
        <v>892</v>
      </c>
      <c r="T321" s="745">
        <v>43907</v>
      </c>
      <c r="U321" s="198">
        <v>209850.19</v>
      </c>
      <c r="V321" s="364">
        <v>43829</v>
      </c>
      <c r="W321" s="194"/>
      <c r="X321" s="292"/>
      <c r="Y321" s="692">
        <v>43860</v>
      </c>
      <c r="Z321" s="365" t="s">
        <v>950</v>
      </c>
      <c r="AA321" s="294" t="s">
        <v>643</v>
      </c>
      <c r="AB321" s="4"/>
      <c r="AE321" s="4"/>
    </row>
    <row r="322" spans="1:31" ht="47.25" x14ac:dyDescent="0.25">
      <c r="A322" s="795"/>
      <c r="B322" s="794"/>
      <c r="C322" s="295"/>
      <c r="D322" s="354" t="s">
        <v>439</v>
      </c>
      <c r="E322" s="49"/>
      <c r="F322" s="170"/>
      <c r="G322" s="23"/>
      <c r="H322" s="170"/>
      <c r="I322" s="244"/>
      <c r="J322" s="290"/>
      <c r="K322" s="2"/>
      <c r="L322" s="194"/>
      <c r="M322" s="198"/>
      <c r="N322" s="194"/>
      <c r="O322" s="194"/>
      <c r="P322" s="745"/>
      <c r="Q322" s="194"/>
      <c r="R322" s="745"/>
      <c r="S322" s="194" t="s">
        <v>839</v>
      </c>
      <c r="T322" s="745">
        <v>43915</v>
      </c>
      <c r="U322" s="198">
        <v>1631.48</v>
      </c>
      <c r="V322" s="745">
        <v>43867</v>
      </c>
      <c r="W322" s="194"/>
      <c r="X322" s="292"/>
      <c r="Y322" s="692">
        <v>43881</v>
      </c>
      <c r="Z322" s="366" t="s">
        <v>860</v>
      </c>
      <c r="AA322" s="367"/>
      <c r="AB322" s="4"/>
      <c r="AE322" s="4"/>
    </row>
    <row r="323" spans="1:31" ht="47.25" x14ac:dyDescent="0.25">
      <c r="A323" s="795"/>
      <c r="B323" s="794"/>
      <c r="C323" s="295"/>
      <c r="D323" s="354" t="s">
        <v>439</v>
      </c>
      <c r="E323" s="49"/>
      <c r="F323" s="170"/>
      <c r="G323" s="23"/>
      <c r="H323" s="170"/>
      <c r="I323" s="244"/>
      <c r="J323" s="290"/>
      <c r="K323" s="2"/>
      <c r="L323" s="194"/>
      <c r="M323" s="198"/>
      <c r="N323" s="194"/>
      <c r="O323" s="194"/>
      <c r="P323" s="745"/>
      <c r="Q323" s="194"/>
      <c r="R323" s="745"/>
      <c r="S323" s="194" t="s">
        <v>895</v>
      </c>
      <c r="T323" s="745">
        <v>43887</v>
      </c>
      <c r="U323" s="198">
        <v>1931.28</v>
      </c>
      <c r="V323" s="745">
        <v>43894</v>
      </c>
      <c r="W323" s="194"/>
      <c r="X323" s="292"/>
      <c r="Y323" s="692"/>
      <c r="Z323" s="366"/>
      <c r="AA323" s="367"/>
      <c r="AB323" s="4"/>
      <c r="AE323" s="4"/>
    </row>
    <row r="324" spans="1:31" x14ac:dyDescent="0.25">
      <c r="A324" s="795"/>
      <c r="B324" s="794"/>
      <c r="C324" s="295"/>
      <c r="D324" s="354" t="s">
        <v>439</v>
      </c>
      <c r="E324" s="49"/>
      <c r="F324" s="170"/>
      <c r="G324" s="23"/>
      <c r="H324" s="170"/>
      <c r="I324" s="244"/>
      <c r="J324" s="290"/>
      <c r="K324" s="2"/>
      <c r="L324" s="194"/>
      <c r="M324" s="198"/>
      <c r="N324" s="194"/>
      <c r="O324" s="194"/>
      <c r="P324" s="745"/>
      <c r="Q324" s="194"/>
      <c r="R324" s="745"/>
      <c r="S324" s="194" t="s">
        <v>552</v>
      </c>
      <c r="T324" s="745">
        <v>43934</v>
      </c>
      <c r="U324" s="198">
        <v>1888.65</v>
      </c>
      <c r="V324" s="745"/>
      <c r="W324" s="194"/>
      <c r="X324" s="292"/>
      <c r="Y324" s="692"/>
      <c r="Z324" s="366"/>
      <c r="AA324" s="367"/>
      <c r="AB324" s="4"/>
      <c r="AE324" s="4"/>
    </row>
    <row r="325" spans="1:31" x14ac:dyDescent="0.25">
      <c r="A325" s="795"/>
      <c r="B325" s="794"/>
      <c r="C325" s="295"/>
      <c r="D325" s="354" t="s">
        <v>439</v>
      </c>
      <c r="E325" s="49"/>
      <c r="F325" s="170"/>
      <c r="G325" s="23"/>
      <c r="H325" s="170"/>
      <c r="I325" s="244"/>
      <c r="J325" s="290"/>
      <c r="K325" s="2"/>
      <c r="L325" s="194"/>
      <c r="M325" s="198"/>
      <c r="N325" s="194"/>
      <c r="O325" s="194"/>
      <c r="P325" s="745"/>
      <c r="Q325" s="194"/>
      <c r="R325" s="745"/>
      <c r="S325" s="194" t="s">
        <v>552</v>
      </c>
      <c r="T325" s="745">
        <v>43970</v>
      </c>
      <c r="U325" s="198">
        <v>25.3</v>
      </c>
      <c r="V325" s="745"/>
      <c r="W325" s="194"/>
      <c r="X325" s="292"/>
      <c r="Y325" s="692"/>
      <c r="Z325" s="366"/>
      <c r="AA325" s="367"/>
      <c r="AB325" s="4"/>
      <c r="AE325" s="4"/>
    </row>
    <row r="326" spans="1:31" ht="164.25" customHeight="1" x14ac:dyDescent="0.25">
      <c r="A326" s="795" t="s">
        <v>651</v>
      </c>
      <c r="B326" s="794" t="s">
        <v>645</v>
      </c>
      <c r="C326" s="295">
        <v>2</v>
      </c>
      <c r="D326" s="354" t="s">
        <v>439</v>
      </c>
      <c r="E326" s="49">
        <v>1285</v>
      </c>
      <c r="F326" s="170"/>
      <c r="G326" s="7" t="s">
        <v>646</v>
      </c>
      <c r="H326" s="170"/>
      <c r="I326" s="244"/>
      <c r="J326" s="290" t="s">
        <v>1149</v>
      </c>
      <c r="K326" s="363" t="s">
        <v>1150</v>
      </c>
      <c r="L326" s="194" t="s">
        <v>647</v>
      </c>
      <c r="M326" s="194"/>
      <c r="N326" s="194" t="s">
        <v>648</v>
      </c>
      <c r="O326" s="194"/>
      <c r="P326" s="194"/>
      <c r="Q326" s="198">
        <v>1285.52</v>
      </c>
      <c r="R326" s="194"/>
      <c r="S326" s="194" t="s">
        <v>649</v>
      </c>
      <c r="T326" s="745"/>
      <c r="U326" s="198"/>
      <c r="V326" s="745">
        <v>43888</v>
      </c>
      <c r="W326" s="194"/>
      <c r="X326" s="194"/>
      <c r="Y326" s="745">
        <v>43910</v>
      </c>
      <c r="Z326" s="293" t="s">
        <v>939</v>
      </c>
      <c r="AA326" s="194" t="s">
        <v>442</v>
      </c>
      <c r="AB326" s="4"/>
      <c r="AE326" s="4"/>
    </row>
    <row r="327" spans="1:31" ht="31.5" x14ac:dyDescent="0.25">
      <c r="A327" s="795"/>
      <c r="B327" s="794"/>
      <c r="C327" s="295"/>
      <c r="D327" s="354" t="s">
        <v>439</v>
      </c>
      <c r="E327" s="49"/>
      <c r="F327" s="170"/>
      <c r="G327" s="7"/>
      <c r="H327" s="170"/>
      <c r="I327" s="244"/>
      <c r="J327" s="290"/>
      <c r="K327" s="300"/>
      <c r="L327" s="194"/>
      <c r="M327" s="194"/>
      <c r="N327" s="194"/>
      <c r="O327" s="194"/>
      <c r="P327" s="194"/>
      <c r="Q327" s="198"/>
      <c r="R327" s="194"/>
      <c r="S327" s="194" t="s">
        <v>650</v>
      </c>
      <c r="T327" s="745">
        <v>43886</v>
      </c>
      <c r="U327" s="198">
        <v>1285.52</v>
      </c>
      <c r="V327" s="745"/>
      <c r="W327" s="194"/>
      <c r="X327" s="194"/>
      <c r="Y327" s="745"/>
      <c r="Z327" s="293"/>
      <c r="AA327" s="194"/>
      <c r="AB327" s="4"/>
      <c r="AE327" s="4"/>
    </row>
    <row r="328" spans="1:31" x14ac:dyDescent="0.25">
      <c r="A328" s="795"/>
      <c r="B328" s="794"/>
      <c r="C328" s="295"/>
      <c r="D328" s="354" t="s">
        <v>439</v>
      </c>
      <c r="E328" s="49"/>
      <c r="F328" s="170"/>
      <c r="G328" s="7"/>
      <c r="H328" s="170"/>
      <c r="I328" s="244"/>
      <c r="J328" s="290"/>
      <c r="K328" s="300"/>
      <c r="L328" s="194"/>
      <c r="M328" s="194"/>
      <c r="N328" s="194"/>
      <c r="O328" s="194"/>
      <c r="P328" s="194"/>
      <c r="Q328" s="198"/>
      <c r="R328" s="194"/>
      <c r="S328" s="194" t="s">
        <v>552</v>
      </c>
      <c r="T328" s="745">
        <v>43966</v>
      </c>
      <c r="U328" s="198">
        <v>9.1300000000000008</v>
      </c>
      <c r="V328" s="745"/>
      <c r="W328" s="194"/>
      <c r="X328" s="194"/>
      <c r="Y328" s="745"/>
      <c r="Z328" s="293"/>
      <c r="AA328" s="194"/>
      <c r="AB328" s="4"/>
      <c r="AE328" s="4"/>
    </row>
    <row r="329" spans="1:31" s="372" customFormat="1" ht="409.5" x14ac:dyDescent="0.25">
      <c r="A329" s="795" t="s">
        <v>656</v>
      </c>
      <c r="B329" s="794" t="s">
        <v>657</v>
      </c>
      <c r="C329" s="23">
        <v>5</v>
      </c>
      <c r="D329" s="368" t="s">
        <v>439</v>
      </c>
      <c r="E329" s="49">
        <v>29850</v>
      </c>
      <c r="F329" s="170"/>
      <c r="G329" s="23" t="s">
        <v>652</v>
      </c>
      <c r="H329" s="170"/>
      <c r="I329" s="369"/>
      <c r="J329" s="370" t="s">
        <v>653</v>
      </c>
      <c r="K329" s="371" t="s">
        <v>1151</v>
      </c>
      <c r="L329" s="194" t="s">
        <v>1152</v>
      </c>
      <c r="M329" s="194"/>
      <c r="N329" s="194" t="s">
        <v>654</v>
      </c>
      <c r="O329" s="194"/>
      <c r="P329" s="194"/>
      <c r="Q329" s="198">
        <v>29850</v>
      </c>
      <c r="R329" s="194"/>
      <c r="S329" s="194" t="s">
        <v>655</v>
      </c>
      <c r="T329" s="745">
        <v>43886</v>
      </c>
      <c r="U329" s="198">
        <v>29850</v>
      </c>
      <c r="V329" s="745">
        <v>43825</v>
      </c>
      <c r="W329" s="194"/>
      <c r="X329" s="194"/>
      <c r="Y329" s="745">
        <v>43839</v>
      </c>
      <c r="Z329" s="293" t="s">
        <v>872</v>
      </c>
      <c r="AA329" s="194" t="s">
        <v>442</v>
      </c>
    </row>
    <row r="330" spans="1:31" s="372" customFormat="1" x14ac:dyDescent="0.25">
      <c r="A330" s="795"/>
      <c r="B330" s="373"/>
      <c r="C330" s="160"/>
      <c r="D330" s="368" t="s">
        <v>439</v>
      </c>
      <c r="E330" s="375"/>
      <c r="F330" s="203"/>
      <c r="G330" s="160"/>
      <c r="H330" s="376"/>
      <c r="I330" s="377"/>
      <c r="J330" s="378"/>
      <c r="K330" s="379"/>
      <c r="L330" s="194"/>
      <c r="M330" s="194"/>
      <c r="N330" s="194"/>
      <c r="O330" s="194"/>
      <c r="P330" s="194"/>
      <c r="Q330" s="198"/>
      <c r="R330" s="194"/>
      <c r="S330" s="194" t="s">
        <v>552</v>
      </c>
      <c r="T330" s="745">
        <v>43896</v>
      </c>
      <c r="U330" s="198">
        <v>268.64999999999998</v>
      </c>
      <c r="V330" s="745"/>
      <c r="W330" s="194"/>
      <c r="X330" s="194"/>
      <c r="Y330" s="745"/>
      <c r="Z330" s="293"/>
      <c r="AA330" s="194"/>
    </row>
    <row r="331" spans="1:31" s="372" customFormat="1" ht="157.5" x14ac:dyDescent="0.25">
      <c r="A331" s="795" t="s">
        <v>658</v>
      </c>
      <c r="B331" s="353" t="s">
        <v>659</v>
      </c>
      <c r="C331" s="150">
        <v>13</v>
      </c>
      <c r="D331" s="354" t="s">
        <v>439</v>
      </c>
      <c r="E331" s="172">
        <v>36660</v>
      </c>
      <c r="F331" s="173"/>
      <c r="G331" s="150"/>
      <c r="H331" s="380"/>
      <c r="I331" s="380"/>
      <c r="J331" s="205" t="s">
        <v>660</v>
      </c>
      <c r="K331" s="158" t="s">
        <v>1153</v>
      </c>
      <c r="L331" s="292" t="s">
        <v>661</v>
      </c>
      <c r="M331" s="292"/>
      <c r="N331" s="292" t="s">
        <v>662</v>
      </c>
      <c r="O331" s="381"/>
      <c r="P331" s="381"/>
      <c r="Q331" s="199">
        <v>36660</v>
      </c>
      <c r="R331" s="381"/>
      <c r="S331" s="292" t="s">
        <v>663</v>
      </c>
      <c r="T331" s="692">
        <v>43822</v>
      </c>
      <c r="U331" s="199">
        <v>24258</v>
      </c>
      <c r="V331" s="692">
        <v>43826</v>
      </c>
      <c r="W331" s="292"/>
      <c r="X331" s="292"/>
      <c r="Y331" s="692">
        <v>43474</v>
      </c>
      <c r="Z331" s="293" t="s">
        <v>871</v>
      </c>
      <c r="AA331" s="292" t="s">
        <v>664</v>
      </c>
    </row>
    <row r="332" spans="1:31" ht="47.25" x14ac:dyDescent="0.25">
      <c r="A332" s="795"/>
      <c r="B332" s="353"/>
      <c r="C332" s="382"/>
      <c r="D332" s="354" t="s">
        <v>439</v>
      </c>
      <c r="E332" s="355"/>
      <c r="F332" s="356"/>
      <c r="G332" s="1"/>
      <c r="H332" s="384"/>
      <c r="I332" s="385"/>
      <c r="J332" s="290"/>
      <c r="K332" s="158"/>
      <c r="L332" s="292"/>
      <c r="M332" s="292"/>
      <c r="N332" s="292"/>
      <c r="O332" s="381"/>
      <c r="P332" s="381"/>
      <c r="Q332" s="199"/>
      <c r="R332" s="381"/>
      <c r="S332" s="292" t="s">
        <v>784</v>
      </c>
      <c r="T332" s="692">
        <v>43886</v>
      </c>
      <c r="U332" s="199">
        <v>12402</v>
      </c>
      <c r="V332" s="692"/>
      <c r="W332" s="292"/>
      <c r="X332" s="292"/>
      <c r="Y332" s="692"/>
      <c r="Z332" s="292"/>
      <c r="AA332" s="292"/>
      <c r="AB332" s="4"/>
      <c r="AE332" s="4"/>
    </row>
    <row r="333" spans="1:31" x14ac:dyDescent="0.25">
      <c r="A333" s="795"/>
      <c r="B333" s="353"/>
      <c r="C333" s="382"/>
      <c r="D333" s="354" t="s">
        <v>439</v>
      </c>
      <c r="E333" s="355"/>
      <c r="F333" s="356"/>
      <c r="G333" s="1"/>
      <c r="H333" s="384"/>
      <c r="I333" s="385"/>
      <c r="J333" s="290"/>
      <c r="K333" s="158"/>
      <c r="L333" s="292"/>
      <c r="M333" s="292"/>
      <c r="N333" s="292"/>
      <c r="O333" s="381"/>
      <c r="P333" s="381"/>
      <c r="Q333" s="199"/>
      <c r="R333" s="381"/>
      <c r="S333" s="292" t="s">
        <v>552</v>
      </c>
      <c r="T333" s="692">
        <v>43896</v>
      </c>
      <c r="U333" s="199">
        <v>329.94</v>
      </c>
      <c r="V333" s="692"/>
      <c r="W333" s="292"/>
      <c r="X333" s="292"/>
      <c r="Y333" s="692"/>
      <c r="Z333" s="292"/>
      <c r="AA333" s="292"/>
      <c r="AB333" s="4"/>
      <c r="AE333" s="4"/>
    </row>
    <row r="334" spans="1:31" ht="72.75" customHeight="1" x14ac:dyDescent="0.25">
      <c r="A334" s="795" t="s">
        <v>665</v>
      </c>
      <c r="B334" s="794" t="s">
        <v>671</v>
      </c>
      <c r="C334" s="295">
        <v>8</v>
      </c>
      <c r="D334" s="354" t="s">
        <v>439</v>
      </c>
      <c r="E334" s="49">
        <v>39200</v>
      </c>
      <c r="F334" s="170"/>
      <c r="G334" s="23" t="s">
        <v>666</v>
      </c>
      <c r="H334" s="170"/>
      <c r="I334" s="244"/>
      <c r="J334" s="290" t="s">
        <v>667</v>
      </c>
      <c r="K334" s="363" t="s">
        <v>1154</v>
      </c>
      <c r="L334" s="194" t="s">
        <v>668</v>
      </c>
      <c r="M334" s="194" t="s">
        <v>333</v>
      </c>
      <c r="N334" s="194" t="s">
        <v>669</v>
      </c>
      <c r="O334" s="194"/>
      <c r="P334" s="194"/>
      <c r="Q334" s="198">
        <v>39200</v>
      </c>
      <c r="R334" s="194"/>
      <c r="S334" s="194" t="s">
        <v>670</v>
      </c>
      <c r="T334" s="745">
        <v>43886</v>
      </c>
      <c r="U334" s="198">
        <v>39200</v>
      </c>
      <c r="V334" s="745">
        <v>43829</v>
      </c>
      <c r="W334" s="194"/>
      <c r="X334" s="194"/>
      <c r="Y334" s="745">
        <v>43839</v>
      </c>
      <c r="Z334" s="293" t="s">
        <v>871</v>
      </c>
      <c r="AA334" s="194" t="s">
        <v>444</v>
      </c>
      <c r="AB334" s="4"/>
      <c r="AE334" s="4"/>
    </row>
    <row r="335" spans="1:31" x14ac:dyDescent="0.25">
      <c r="A335" s="795"/>
      <c r="B335" s="794"/>
      <c r="C335" s="295"/>
      <c r="D335" s="354" t="s">
        <v>439</v>
      </c>
      <c r="E335" s="49"/>
      <c r="F335" s="170"/>
      <c r="G335" s="23"/>
      <c r="H335" s="170"/>
      <c r="I335" s="244"/>
      <c r="J335" s="290"/>
      <c r="K335" s="363"/>
      <c r="L335" s="345"/>
      <c r="M335" s="345"/>
      <c r="N335" s="345"/>
      <c r="O335" s="345"/>
      <c r="P335" s="345"/>
      <c r="Q335" s="386"/>
      <c r="R335" s="345"/>
      <c r="S335" s="345" t="s">
        <v>552</v>
      </c>
      <c r="T335" s="387">
        <v>43896</v>
      </c>
      <c r="U335" s="386">
        <v>352.8</v>
      </c>
      <c r="V335" s="387"/>
      <c r="W335" s="345"/>
      <c r="X335" s="345"/>
      <c r="Y335" s="387"/>
      <c r="Z335" s="388"/>
      <c r="AA335" s="345"/>
      <c r="AB335" s="4"/>
      <c r="AE335" s="4"/>
    </row>
    <row r="336" spans="1:31" ht="409.5" x14ac:dyDescent="0.25">
      <c r="A336" s="795" t="s">
        <v>672</v>
      </c>
      <c r="B336" s="784" t="s">
        <v>676</v>
      </c>
      <c r="C336" s="23">
        <v>9</v>
      </c>
      <c r="D336" s="354" t="s">
        <v>439</v>
      </c>
      <c r="E336" s="49">
        <v>630</v>
      </c>
      <c r="F336" s="170"/>
      <c r="G336" s="693" t="s">
        <v>1155</v>
      </c>
      <c r="H336" s="693" t="s">
        <v>1156</v>
      </c>
      <c r="I336" s="389" t="s">
        <v>1157</v>
      </c>
      <c r="J336" s="793" t="s">
        <v>1158</v>
      </c>
      <c r="K336" s="784" t="s">
        <v>1159</v>
      </c>
      <c r="L336" s="294" t="s">
        <v>673</v>
      </c>
      <c r="M336" s="294" t="s">
        <v>430</v>
      </c>
      <c r="N336" s="294" t="s">
        <v>674</v>
      </c>
      <c r="O336" s="294"/>
      <c r="P336" s="294"/>
      <c r="Q336" s="196">
        <v>629.46</v>
      </c>
      <c r="R336" s="294"/>
      <c r="S336" s="294" t="s">
        <v>675</v>
      </c>
      <c r="T336" s="711">
        <v>43889</v>
      </c>
      <c r="U336" s="196">
        <v>629.46</v>
      </c>
      <c r="V336" s="711">
        <v>43830</v>
      </c>
      <c r="W336" s="294"/>
      <c r="X336" s="294"/>
      <c r="Y336" s="711">
        <v>43839</v>
      </c>
      <c r="Z336" s="388" t="s">
        <v>877</v>
      </c>
      <c r="AA336" s="294" t="s">
        <v>347</v>
      </c>
      <c r="AB336" s="4"/>
      <c r="AE336" s="4"/>
    </row>
    <row r="337" spans="1:31" x14ac:dyDescent="0.25">
      <c r="A337" s="795"/>
      <c r="B337" s="794"/>
      <c r="C337" s="295"/>
      <c r="D337" s="354" t="s">
        <v>439</v>
      </c>
      <c r="E337" s="390"/>
      <c r="F337" s="170"/>
      <c r="G337" s="693"/>
      <c r="H337" s="391"/>
      <c r="I337" s="389"/>
      <c r="J337" s="290"/>
      <c r="K337" s="784"/>
      <c r="L337" s="294"/>
      <c r="M337" s="294"/>
      <c r="N337" s="294"/>
      <c r="O337" s="294"/>
      <c r="P337" s="294"/>
      <c r="Q337" s="196"/>
      <c r="R337" s="294"/>
      <c r="S337" s="294" t="s">
        <v>552</v>
      </c>
      <c r="T337" s="711">
        <v>43900</v>
      </c>
      <c r="U337" s="196">
        <v>5.67</v>
      </c>
      <c r="V337" s="711"/>
      <c r="W337" s="294"/>
      <c r="X337" s="294"/>
      <c r="Y337" s="711"/>
      <c r="Z337" s="388"/>
      <c r="AA337" s="294"/>
      <c r="AB337" s="4"/>
      <c r="AE337" s="4"/>
    </row>
    <row r="338" spans="1:31" ht="409.5" x14ac:dyDescent="0.25">
      <c r="A338" s="795" t="s">
        <v>677</v>
      </c>
      <c r="B338" s="794" t="s">
        <v>678</v>
      </c>
      <c r="C338" s="295">
        <v>5</v>
      </c>
      <c r="D338" s="354" t="s">
        <v>439</v>
      </c>
      <c r="E338" s="390">
        <v>12200</v>
      </c>
      <c r="F338" s="170"/>
      <c r="G338" s="23" t="s">
        <v>679</v>
      </c>
      <c r="H338" s="170"/>
      <c r="I338" s="244"/>
      <c r="J338" s="290" t="s">
        <v>680</v>
      </c>
      <c r="K338" s="363" t="s">
        <v>1490</v>
      </c>
      <c r="L338" s="194" t="s">
        <v>681</v>
      </c>
      <c r="M338" s="194"/>
      <c r="N338" s="194" t="s">
        <v>682</v>
      </c>
      <c r="O338" s="194"/>
      <c r="P338" s="194"/>
      <c r="Q338" s="198">
        <v>12181.2</v>
      </c>
      <c r="R338" s="194"/>
      <c r="S338" s="194" t="s">
        <v>919</v>
      </c>
      <c r="T338" s="745"/>
      <c r="U338" s="198"/>
      <c r="V338" s="745">
        <v>43847</v>
      </c>
      <c r="W338" s="194"/>
      <c r="X338" s="194"/>
      <c r="Y338" s="745">
        <v>43985</v>
      </c>
      <c r="Z338" s="293" t="s">
        <v>939</v>
      </c>
      <c r="AA338" s="194" t="s">
        <v>463</v>
      </c>
      <c r="AB338" s="4"/>
      <c r="AE338" s="4"/>
    </row>
    <row r="339" spans="1:31" ht="31.5" x14ac:dyDescent="0.25">
      <c r="A339" s="795"/>
      <c r="B339" s="794"/>
      <c r="C339" s="295"/>
      <c r="D339" s="354" t="s">
        <v>439</v>
      </c>
      <c r="E339" s="390"/>
      <c r="F339" s="170"/>
      <c r="G339" s="23"/>
      <c r="H339" s="170"/>
      <c r="I339" s="244"/>
      <c r="J339" s="290"/>
      <c r="K339" s="363"/>
      <c r="L339" s="403"/>
      <c r="M339" s="403"/>
      <c r="N339" s="194"/>
      <c r="O339" s="194"/>
      <c r="P339" s="194"/>
      <c r="Q339" s="198"/>
      <c r="R339" s="194"/>
      <c r="S339" s="194" t="s">
        <v>920</v>
      </c>
      <c r="T339" s="745">
        <v>43907</v>
      </c>
      <c r="U339" s="198">
        <v>12181.2</v>
      </c>
      <c r="V339" s="745"/>
      <c r="W339" s="194"/>
      <c r="X339" s="194"/>
      <c r="Y339" s="745"/>
      <c r="Z339" s="293"/>
      <c r="AA339" s="194"/>
      <c r="AB339" s="4"/>
      <c r="AE339" s="4"/>
    </row>
    <row r="340" spans="1:31" x14ac:dyDescent="0.25">
      <c r="A340" s="795"/>
      <c r="B340" s="794"/>
      <c r="C340" s="295"/>
      <c r="D340" s="354" t="s">
        <v>439</v>
      </c>
      <c r="E340" s="390"/>
      <c r="F340" s="170"/>
      <c r="G340" s="23"/>
      <c r="H340" s="170"/>
      <c r="I340" s="244"/>
      <c r="J340" s="290"/>
      <c r="K340" s="363"/>
      <c r="L340" s="403"/>
      <c r="M340" s="403"/>
      <c r="N340" s="194"/>
      <c r="O340" s="194"/>
      <c r="P340" s="194"/>
      <c r="Q340" s="198"/>
      <c r="R340" s="194"/>
      <c r="S340" s="194" t="s">
        <v>552</v>
      </c>
      <c r="T340" s="745">
        <v>44007</v>
      </c>
      <c r="U340" s="198">
        <v>86.49</v>
      </c>
      <c r="V340" s="745"/>
      <c r="W340" s="194"/>
      <c r="X340" s="194"/>
      <c r="Y340" s="745"/>
      <c r="Z340" s="293"/>
      <c r="AA340" s="194"/>
      <c r="AB340" s="4"/>
      <c r="AE340" s="4"/>
    </row>
    <row r="341" spans="1:31" ht="409.5" x14ac:dyDescent="0.25">
      <c r="A341" s="795" t="s">
        <v>683</v>
      </c>
      <c r="B341" s="794" t="s">
        <v>684</v>
      </c>
      <c r="C341" s="72">
        <v>90</v>
      </c>
      <c r="D341" s="354" t="s">
        <v>439</v>
      </c>
      <c r="E341" s="394">
        <v>580000</v>
      </c>
      <c r="F341" s="395"/>
      <c r="G341" s="7"/>
      <c r="H341" s="804"/>
      <c r="I341" s="804"/>
      <c r="J341" s="793" t="s">
        <v>685</v>
      </c>
      <c r="K341" s="784" t="s">
        <v>1270</v>
      </c>
      <c r="L341" s="297" t="s">
        <v>945</v>
      </c>
      <c r="M341" s="297" t="s">
        <v>355</v>
      </c>
      <c r="N341" s="292" t="s">
        <v>686</v>
      </c>
      <c r="O341" s="292"/>
      <c r="P341" s="292"/>
      <c r="Q341" s="199">
        <v>1668926.22</v>
      </c>
      <c r="R341" s="292"/>
      <c r="S341" s="292" t="s">
        <v>687</v>
      </c>
      <c r="T341" s="692">
        <v>43830</v>
      </c>
      <c r="U341" s="199">
        <v>1109830</v>
      </c>
      <c r="V341" s="292" t="s">
        <v>1195</v>
      </c>
      <c r="W341" s="292"/>
      <c r="X341" s="292"/>
      <c r="Y341" s="692" t="s">
        <v>1268</v>
      </c>
      <c r="Z341" s="293" t="s">
        <v>1269</v>
      </c>
      <c r="AA341" s="292" t="s">
        <v>413</v>
      </c>
      <c r="AB341" s="4"/>
      <c r="AE341" s="4"/>
    </row>
    <row r="342" spans="1:31" ht="63" x14ac:dyDescent="0.25">
      <c r="A342" s="795"/>
      <c r="B342" s="794"/>
      <c r="C342" s="396"/>
      <c r="D342" s="354" t="s">
        <v>439</v>
      </c>
      <c r="E342" s="398"/>
      <c r="F342" s="395"/>
      <c r="G342" s="7"/>
      <c r="H342" s="804"/>
      <c r="I342" s="804"/>
      <c r="J342" s="793"/>
      <c r="K342" s="784"/>
      <c r="L342" s="297"/>
      <c r="M342" s="297"/>
      <c r="N342" s="292"/>
      <c r="O342" s="292"/>
      <c r="P342" s="292"/>
      <c r="Q342" s="199"/>
      <c r="R342" s="292"/>
      <c r="S342" s="292" t="s">
        <v>911</v>
      </c>
      <c r="T342" s="692">
        <v>43915</v>
      </c>
      <c r="U342" s="199">
        <v>559096.22</v>
      </c>
      <c r="V342" s="292"/>
      <c r="W342" s="292"/>
      <c r="X342" s="292"/>
      <c r="Y342" s="692"/>
      <c r="Z342" s="292"/>
      <c r="AA342" s="292"/>
      <c r="AB342" s="4"/>
      <c r="AE342" s="4"/>
    </row>
    <row r="343" spans="1:31" x14ac:dyDescent="0.25">
      <c r="A343" s="795"/>
      <c r="B343" s="794"/>
      <c r="C343" s="396"/>
      <c r="D343" s="354" t="s">
        <v>439</v>
      </c>
      <c r="E343" s="398"/>
      <c r="F343" s="395"/>
      <c r="G343" s="7"/>
      <c r="H343" s="804"/>
      <c r="I343" s="804"/>
      <c r="J343" s="793"/>
      <c r="K343" s="784"/>
      <c r="L343" s="297"/>
      <c r="M343" s="297"/>
      <c r="N343" s="292"/>
      <c r="O343" s="292"/>
      <c r="P343" s="292"/>
      <c r="Q343" s="199"/>
      <c r="R343" s="292"/>
      <c r="S343" s="292" t="s">
        <v>552</v>
      </c>
      <c r="T343" s="692">
        <v>43973</v>
      </c>
      <c r="U343" s="199">
        <v>11849.38</v>
      </c>
      <c r="V343" s="292"/>
      <c r="W343" s="292"/>
      <c r="X343" s="292"/>
      <c r="Y343" s="692"/>
      <c r="Z343" s="292"/>
      <c r="AA343" s="292"/>
      <c r="AB343" s="4"/>
      <c r="AE343" s="4"/>
    </row>
    <row r="344" spans="1:31" ht="283.5" x14ac:dyDescent="0.25">
      <c r="A344" s="795"/>
      <c r="B344" s="794"/>
      <c r="C344" s="160"/>
      <c r="D344" s="354" t="s">
        <v>439</v>
      </c>
      <c r="E344" s="73"/>
      <c r="F344" s="23"/>
      <c r="G344" s="23"/>
      <c r="H344" s="23"/>
      <c r="I344" s="23"/>
      <c r="J344" s="793" t="s">
        <v>685</v>
      </c>
      <c r="K344" s="23" t="s">
        <v>1160</v>
      </c>
      <c r="L344" s="797" t="s">
        <v>946</v>
      </c>
      <c r="M344" s="797" t="s">
        <v>355</v>
      </c>
      <c r="N344" s="23" t="s">
        <v>686</v>
      </c>
      <c r="O344" s="23"/>
      <c r="P344" s="23"/>
      <c r="Q344" s="48">
        <v>18751.98</v>
      </c>
      <c r="R344" s="23"/>
      <c r="S344" s="23" t="s">
        <v>1295</v>
      </c>
      <c r="T344" s="693"/>
      <c r="U344" s="48"/>
      <c r="V344" s="23"/>
      <c r="W344" s="23"/>
      <c r="X344" s="23"/>
      <c r="Y344" s="23"/>
      <c r="Z344" s="23" t="s">
        <v>1791</v>
      </c>
      <c r="AA344" s="23" t="s">
        <v>413</v>
      </c>
      <c r="AB344" s="4"/>
      <c r="AE344" s="4"/>
    </row>
    <row r="345" spans="1:31" ht="63" x14ac:dyDescent="0.25">
      <c r="A345" s="795"/>
      <c r="B345" s="794"/>
      <c r="C345" s="160"/>
      <c r="D345" s="354" t="s">
        <v>439</v>
      </c>
      <c r="E345" s="73"/>
      <c r="F345" s="170"/>
      <c r="G345" s="23"/>
      <c r="H345" s="170"/>
      <c r="I345" s="295"/>
      <c r="J345" s="793"/>
      <c r="K345" s="23"/>
      <c r="L345" s="481"/>
      <c r="M345" s="481"/>
      <c r="N345" s="160"/>
      <c r="O345" s="160"/>
      <c r="P345" s="160"/>
      <c r="Q345" s="171"/>
      <c r="R345" s="160"/>
      <c r="S345" s="160" t="s">
        <v>1296</v>
      </c>
      <c r="T345" s="803">
        <v>43971</v>
      </c>
      <c r="U345" s="171">
        <v>12470</v>
      </c>
      <c r="V345" s="803">
        <v>44032</v>
      </c>
      <c r="W345" s="160"/>
      <c r="X345" s="160"/>
      <c r="Y345" s="803">
        <v>44036</v>
      </c>
      <c r="Z345" s="160"/>
      <c r="AA345" s="160"/>
      <c r="AB345" s="4"/>
      <c r="AE345" s="4"/>
    </row>
    <row r="346" spans="1:31" ht="47.25" x14ac:dyDescent="0.25">
      <c r="A346" s="795"/>
      <c r="B346" s="794"/>
      <c r="C346" s="160"/>
      <c r="D346" s="354" t="s">
        <v>439</v>
      </c>
      <c r="E346" s="73"/>
      <c r="F346" s="170"/>
      <c r="G346" s="23"/>
      <c r="H346" s="170"/>
      <c r="I346" s="295"/>
      <c r="J346" s="793"/>
      <c r="K346" s="23"/>
      <c r="L346" s="481"/>
      <c r="M346" s="481"/>
      <c r="N346" s="160"/>
      <c r="O346" s="160"/>
      <c r="P346" s="160"/>
      <c r="Q346" s="171"/>
      <c r="R346" s="160"/>
      <c r="S346" s="160" t="s">
        <v>1774</v>
      </c>
      <c r="T346" s="803"/>
      <c r="U346" s="171"/>
      <c r="V346" s="803"/>
      <c r="W346" s="160"/>
      <c r="X346" s="160"/>
      <c r="Y346" s="160"/>
      <c r="Z346" s="160"/>
      <c r="AA346" s="160"/>
      <c r="AB346" s="4"/>
      <c r="AE346" s="4"/>
    </row>
    <row r="347" spans="1:31" ht="409.5" x14ac:dyDescent="0.25">
      <c r="A347" s="795" t="s">
        <v>691</v>
      </c>
      <c r="B347" s="794" t="s">
        <v>684</v>
      </c>
      <c r="C347" s="23">
        <v>6</v>
      </c>
      <c r="D347" s="354" t="s">
        <v>439</v>
      </c>
      <c r="E347" s="375">
        <v>68700</v>
      </c>
      <c r="F347" s="170"/>
      <c r="G347" s="693"/>
      <c r="H347" s="391"/>
      <c r="I347" s="389"/>
      <c r="J347" s="793" t="s">
        <v>1161</v>
      </c>
      <c r="K347" s="784" t="s">
        <v>1162</v>
      </c>
      <c r="L347" s="345" t="s">
        <v>1163</v>
      </c>
      <c r="M347" s="345"/>
      <c r="N347" s="345" t="s">
        <v>688</v>
      </c>
      <c r="O347" s="345"/>
      <c r="P347" s="345"/>
      <c r="Q347" s="386">
        <v>68700</v>
      </c>
      <c r="R347" s="345"/>
      <c r="S347" s="345" t="s">
        <v>689</v>
      </c>
      <c r="T347" s="387">
        <v>43886</v>
      </c>
      <c r="U347" s="386">
        <v>68700</v>
      </c>
      <c r="V347" s="345" t="s">
        <v>690</v>
      </c>
      <c r="W347" s="345"/>
      <c r="X347" s="345"/>
      <c r="Y347" s="387">
        <v>43850</v>
      </c>
      <c r="Z347" s="388" t="s">
        <v>1352</v>
      </c>
      <c r="AA347" s="345" t="s">
        <v>444</v>
      </c>
      <c r="AB347" s="4"/>
      <c r="AE347" s="4"/>
    </row>
    <row r="348" spans="1:31" x14ac:dyDescent="0.25">
      <c r="A348" s="448"/>
      <c r="B348" s="373"/>
      <c r="C348" s="160"/>
      <c r="D348" s="354" t="s">
        <v>439</v>
      </c>
      <c r="E348" s="375"/>
      <c r="F348" s="203"/>
      <c r="G348" s="693"/>
      <c r="H348" s="635"/>
      <c r="I348" s="804"/>
      <c r="J348" s="793"/>
      <c r="K348" s="784"/>
      <c r="L348" s="345"/>
      <c r="M348" s="345"/>
      <c r="N348" s="345"/>
      <c r="O348" s="345"/>
      <c r="P348" s="345"/>
      <c r="Q348" s="386"/>
      <c r="R348" s="345"/>
      <c r="S348" s="345" t="s">
        <v>552</v>
      </c>
      <c r="T348" s="387">
        <v>43991</v>
      </c>
      <c r="U348" s="386">
        <v>487.77</v>
      </c>
      <c r="V348" s="345"/>
      <c r="W348" s="345"/>
      <c r="X348" s="345"/>
      <c r="Y348" s="387"/>
      <c r="Z348" s="388"/>
      <c r="AA348" s="345"/>
      <c r="AB348" s="4"/>
      <c r="AE348" s="4"/>
    </row>
    <row r="349" spans="1:31" ht="252" x14ac:dyDescent="0.25">
      <c r="A349" s="457" t="s">
        <v>703</v>
      </c>
      <c r="B349" s="353" t="s">
        <v>692</v>
      </c>
      <c r="C349" s="354">
        <v>40</v>
      </c>
      <c r="D349" s="354" t="s">
        <v>439</v>
      </c>
      <c r="E349" s="355">
        <v>1787000</v>
      </c>
      <c r="F349" s="356"/>
      <c r="G349" s="1"/>
      <c r="H349" s="360"/>
      <c r="I349" s="712"/>
      <c r="J349" s="29" t="s">
        <v>693</v>
      </c>
      <c r="K349" s="320" t="s">
        <v>1889</v>
      </c>
      <c r="L349" s="194" t="s">
        <v>1164</v>
      </c>
      <c r="M349" s="194"/>
      <c r="N349" s="194" t="s">
        <v>694</v>
      </c>
      <c r="O349" s="643"/>
      <c r="P349" s="643"/>
      <c r="Q349" s="198">
        <v>1998000</v>
      </c>
      <c r="R349" s="643"/>
      <c r="S349" s="194" t="s">
        <v>695</v>
      </c>
      <c r="T349" s="745">
        <v>43830</v>
      </c>
      <c r="U349" s="198">
        <v>211500</v>
      </c>
      <c r="V349" s="194" t="s">
        <v>1196</v>
      </c>
      <c r="W349" s="194"/>
      <c r="X349" s="194"/>
      <c r="Y349" s="745">
        <v>43819</v>
      </c>
      <c r="Z349" s="293" t="s">
        <v>1888</v>
      </c>
      <c r="AA349" s="194" t="s">
        <v>386</v>
      </c>
      <c r="AB349" s="4"/>
      <c r="AE349" s="4"/>
    </row>
    <row r="350" spans="1:31" x14ac:dyDescent="0.25">
      <c r="A350" s="457"/>
      <c r="B350" s="353"/>
      <c r="C350" s="354"/>
      <c r="D350" s="354" t="s">
        <v>439</v>
      </c>
      <c r="E350" s="355"/>
      <c r="F350" s="356"/>
      <c r="G350" s="1"/>
      <c r="H350" s="360"/>
      <c r="I350" s="712"/>
      <c r="J350" s="29"/>
      <c r="K350" s="320"/>
      <c r="L350" s="345"/>
      <c r="M350" s="345"/>
      <c r="N350" s="345"/>
      <c r="O350" s="741"/>
      <c r="P350" s="741"/>
      <c r="Q350" s="386"/>
      <c r="R350" s="741"/>
      <c r="S350" s="345" t="s">
        <v>635</v>
      </c>
      <c r="T350" s="387">
        <v>43916</v>
      </c>
      <c r="U350" s="386">
        <v>728500</v>
      </c>
      <c r="V350" s="345"/>
      <c r="W350" s="345"/>
      <c r="X350" s="345"/>
      <c r="Y350" s="387"/>
      <c r="Z350" s="345"/>
      <c r="AA350" s="345"/>
      <c r="AB350" s="4"/>
      <c r="AE350" s="4"/>
    </row>
    <row r="351" spans="1:31" ht="62.25" customHeight="1" x14ac:dyDescent="0.25">
      <c r="A351" s="457"/>
      <c r="B351" s="353"/>
      <c r="C351" s="354"/>
      <c r="D351" s="354" t="s">
        <v>439</v>
      </c>
      <c r="E351" s="355"/>
      <c r="F351" s="356"/>
      <c r="G351" s="1"/>
      <c r="H351" s="360"/>
      <c r="I351" s="385"/>
      <c r="J351" s="29"/>
      <c r="K351" s="320"/>
      <c r="L351" s="345"/>
      <c r="M351" s="345"/>
      <c r="N351" s="345"/>
      <c r="O351" s="741"/>
      <c r="P351" s="741"/>
      <c r="Q351" s="386"/>
      <c r="R351" s="741"/>
      <c r="S351" s="345" t="s">
        <v>761</v>
      </c>
      <c r="T351" s="387">
        <v>43901</v>
      </c>
      <c r="U351" s="386">
        <v>105800</v>
      </c>
      <c r="V351" s="345"/>
      <c r="W351" s="345"/>
      <c r="X351" s="345"/>
      <c r="Y351" s="387">
        <v>43866</v>
      </c>
      <c r="Z351" s="345"/>
      <c r="AA351" s="345"/>
      <c r="AB351" s="4"/>
      <c r="AE351" s="4"/>
    </row>
    <row r="352" spans="1:31" ht="62.25" customHeight="1" x14ac:dyDescent="0.25">
      <c r="A352" s="457"/>
      <c r="B352" s="353"/>
      <c r="C352" s="354"/>
      <c r="D352" s="354" t="s">
        <v>439</v>
      </c>
      <c r="E352" s="355"/>
      <c r="F352" s="356"/>
      <c r="G352" s="1"/>
      <c r="H352" s="360"/>
      <c r="I352" s="385"/>
      <c r="J352" s="29"/>
      <c r="K352" s="320"/>
      <c r="L352" s="345"/>
      <c r="M352" s="345"/>
      <c r="N352" s="345"/>
      <c r="O352" s="741"/>
      <c r="P352" s="741"/>
      <c r="Q352" s="386"/>
      <c r="R352" s="741"/>
      <c r="S352" s="345" t="s">
        <v>862</v>
      </c>
      <c r="T352" s="387">
        <v>43901</v>
      </c>
      <c r="U352" s="386">
        <v>132250</v>
      </c>
      <c r="V352" s="345" t="s">
        <v>1766</v>
      </c>
      <c r="W352" s="345"/>
      <c r="X352" s="345"/>
      <c r="Y352" s="345" t="s">
        <v>942</v>
      </c>
      <c r="Z352" s="345"/>
      <c r="AA352" s="345"/>
      <c r="AB352" s="4"/>
      <c r="AE352" s="4"/>
    </row>
    <row r="353" spans="1:31" x14ac:dyDescent="0.25">
      <c r="A353" s="457"/>
      <c r="B353" s="353"/>
      <c r="C353" s="354"/>
      <c r="D353" s="354" t="s">
        <v>439</v>
      </c>
      <c r="E353" s="355"/>
      <c r="F353" s="356"/>
      <c r="G353" s="1"/>
      <c r="H353" s="360"/>
      <c r="I353" s="385"/>
      <c r="J353" s="29"/>
      <c r="K353" s="320"/>
      <c r="L353" s="345"/>
      <c r="M353" s="345"/>
      <c r="N353" s="345"/>
      <c r="O353" s="741"/>
      <c r="P353" s="741"/>
      <c r="Q353" s="386"/>
      <c r="R353" s="741"/>
      <c r="S353" s="345" t="s">
        <v>552</v>
      </c>
      <c r="T353" s="387">
        <v>43966</v>
      </c>
      <c r="U353" s="386">
        <v>3191.81</v>
      </c>
      <c r="V353" s="345"/>
      <c r="W353" s="345"/>
      <c r="X353" s="345"/>
      <c r="Y353" s="345"/>
      <c r="Z353" s="345"/>
      <c r="AA353" s="345"/>
      <c r="AB353" s="4"/>
      <c r="AE353" s="4"/>
    </row>
    <row r="354" spans="1:31" ht="62.25" customHeight="1" x14ac:dyDescent="0.25">
      <c r="A354" s="457"/>
      <c r="B354" s="353"/>
      <c r="C354" s="354"/>
      <c r="D354" s="354" t="s">
        <v>439</v>
      </c>
      <c r="E354" s="355"/>
      <c r="F354" s="356"/>
      <c r="G354" s="1"/>
      <c r="H354" s="360"/>
      <c r="I354" s="385"/>
      <c r="J354" s="29"/>
      <c r="K354" s="320"/>
      <c r="L354" s="345"/>
      <c r="M354" s="345"/>
      <c r="N354" s="345"/>
      <c r="O354" s="741"/>
      <c r="P354" s="741"/>
      <c r="Q354" s="386"/>
      <c r="R354" s="741"/>
      <c r="S354" s="345" t="s">
        <v>1339</v>
      </c>
      <c r="T354" s="387">
        <v>43980</v>
      </c>
      <c r="U354" s="386">
        <v>163200</v>
      </c>
      <c r="V354" s="345" t="s">
        <v>1767</v>
      </c>
      <c r="W354" s="345"/>
      <c r="X354" s="345"/>
      <c r="Y354" s="387">
        <v>43984</v>
      </c>
      <c r="Z354" s="345"/>
      <c r="AA354" s="345"/>
      <c r="AB354" s="4"/>
      <c r="AE354" s="4"/>
    </row>
    <row r="355" spans="1:31" ht="62.25" customHeight="1" x14ac:dyDescent="0.25">
      <c r="A355" s="457"/>
      <c r="B355" s="353"/>
      <c r="C355" s="354"/>
      <c r="D355" s="354" t="s">
        <v>439</v>
      </c>
      <c r="E355" s="355"/>
      <c r="F355" s="356"/>
      <c r="G355" s="1"/>
      <c r="H355" s="360"/>
      <c r="I355" s="385"/>
      <c r="J355" s="29"/>
      <c r="K355" s="320"/>
      <c r="L355" s="345"/>
      <c r="M355" s="345"/>
      <c r="N355" s="345"/>
      <c r="O355" s="741"/>
      <c r="P355" s="741"/>
      <c r="Q355" s="386"/>
      <c r="R355" s="741"/>
      <c r="S355" s="345" t="s">
        <v>1497</v>
      </c>
      <c r="T355" s="387">
        <v>44020</v>
      </c>
      <c r="U355" s="386">
        <v>244800</v>
      </c>
      <c r="V355" s="345" t="s">
        <v>1768</v>
      </c>
      <c r="W355" s="345"/>
      <c r="X355" s="345"/>
      <c r="Y355" s="387">
        <v>44019</v>
      </c>
      <c r="Z355" s="345"/>
      <c r="AA355" s="345"/>
      <c r="AB355" s="4"/>
      <c r="AE355" s="4"/>
    </row>
    <row r="356" spans="1:31" ht="62.25" customHeight="1" x14ac:dyDescent="0.25">
      <c r="A356" s="457"/>
      <c r="B356" s="353"/>
      <c r="C356" s="354"/>
      <c r="D356" s="354" t="s">
        <v>439</v>
      </c>
      <c r="E356" s="355"/>
      <c r="F356" s="356"/>
      <c r="G356" s="1"/>
      <c r="H356" s="360"/>
      <c r="I356" s="385"/>
      <c r="J356" s="29"/>
      <c r="K356" s="320"/>
      <c r="L356" s="345"/>
      <c r="M356" s="345"/>
      <c r="N356" s="345"/>
      <c r="O356" s="741"/>
      <c r="P356" s="741"/>
      <c r="Q356" s="386"/>
      <c r="R356" s="741"/>
      <c r="S356" s="345" t="s">
        <v>1510</v>
      </c>
      <c r="T356" s="387">
        <v>44064</v>
      </c>
      <c r="U356" s="386">
        <v>224400</v>
      </c>
      <c r="V356" s="387" t="s">
        <v>1769</v>
      </c>
      <c r="W356" s="345"/>
      <c r="X356" s="345"/>
      <c r="Y356" s="387">
        <v>44026</v>
      </c>
      <c r="Z356" s="345"/>
      <c r="AA356" s="345"/>
      <c r="AB356" s="4"/>
      <c r="AE356" s="4"/>
    </row>
    <row r="357" spans="1:31" ht="62.25" customHeight="1" x14ac:dyDescent="0.25">
      <c r="A357" s="457"/>
      <c r="B357" s="353"/>
      <c r="C357" s="354"/>
      <c r="D357" s="354" t="s">
        <v>439</v>
      </c>
      <c r="E357" s="355"/>
      <c r="F357" s="356"/>
      <c r="G357" s="1"/>
      <c r="H357" s="360"/>
      <c r="I357" s="385"/>
      <c r="J357" s="29"/>
      <c r="K357" s="320"/>
      <c r="L357" s="345"/>
      <c r="M357" s="345"/>
      <c r="N357" s="345"/>
      <c r="O357" s="741"/>
      <c r="P357" s="741"/>
      <c r="Q357" s="386"/>
      <c r="R357" s="741"/>
      <c r="S357" s="345" t="s">
        <v>1657</v>
      </c>
      <c r="T357" s="387">
        <v>44064</v>
      </c>
      <c r="U357" s="386">
        <v>187550</v>
      </c>
      <c r="V357" s="345" t="s">
        <v>1770</v>
      </c>
      <c r="W357" s="345"/>
      <c r="X357" s="345"/>
      <c r="Y357" s="387" t="s">
        <v>1871</v>
      </c>
      <c r="Z357" s="345"/>
      <c r="AA357" s="345"/>
      <c r="AB357" s="4"/>
      <c r="AE357" s="4"/>
    </row>
    <row r="358" spans="1:31" ht="409.5" x14ac:dyDescent="0.25">
      <c r="A358" s="795" t="s">
        <v>702</v>
      </c>
      <c r="B358" s="784" t="s">
        <v>701</v>
      </c>
      <c r="C358" s="23">
        <v>3</v>
      </c>
      <c r="D358" s="354" t="s">
        <v>439</v>
      </c>
      <c r="E358" s="49">
        <v>1680</v>
      </c>
      <c r="F358" s="170"/>
      <c r="G358" s="804" t="s">
        <v>696</v>
      </c>
      <c r="H358" s="804">
        <v>43579</v>
      </c>
      <c r="I358" s="389">
        <v>43589</v>
      </c>
      <c r="J358" s="793" t="s">
        <v>1165</v>
      </c>
      <c r="K358" s="784" t="s">
        <v>1166</v>
      </c>
      <c r="L358" s="294" t="s">
        <v>697</v>
      </c>
      <c r="M358" s="294" t="s">
        <v>434</v>
      </c>
      <c r="N358" s="294" t="s">
        <v>698</v>
      </c>
      <c r="O358" s="294"/>
      <c r="P358" s="294"/>
      <c r="Q358" s="196">
        <v>1680</v>
      </c>
      <c r="R358" s="294"/>
      <c r="S358" s="294" t="s">
        <v>699</v>
      </c>
      <c r="T358" s="711">
        <v>43886</v>
      </c>
      <c r="U358" s="196">
        <v>1680</v>
      </c>
      <c r="V358" s="294" t="s">
        <v>700</v>
      </c>
      <c r="W358" s="294"/>
      <c r="X358" s="294"/>
      <c r="Y358" s="711">
        <v>43826</v>
      </c>
      <c r="Z358" s="388" t="s">
        <v>870</v>
      </c>
      <c r="AA358" s="294" t="s">
        <v>435</v>
      </c>
      <c r="AB358" s="4"/>
      <c r="AE358" s="4"/>
    </row>
    <row r="359" spans="1:31" x14ac:dyDescent="0.25">
      <c r="A359" s="795"/>
      <c r="B359" s="784"/>
      <c r="C359" s="23"/>
      <c r="D359" s="354" t="s">
        <v>439</v>
      </c>
      <c r="E359" s="49"/>
      <c r="F359" s="170"/>
      <c r="G359" s="804"/>
      <c r="H359" s="804"/>
      <c r="I359" s="389"/>
      <c r="J359" s="793"/>
      <c r="K359" s="784"/>
      <c r="L359" s="294"/>
      <c r="M359" s="294"/>
      <c r="N359" s="294"/>
      <c r="O359" s="294"/>
      <c r="P359" s="294"/>
      <c r="Q359" s="196"/>
      <c r="R359" s="294"/>
      <c r="S359" s="294" t="s">
        <v>552</v>
      </c>
      <c r="T359" s="711">
        <v>43900</v>
      </c>
      <c r="U359" s="196">
        <v>15.12</v>
      </c>
      <c r="V359" s="294"/>
      <c r="W359" s="294"/>
      <c r="X359" s="294"/>
      <c r="Y359" s="711"/>
      <c r="Z359" s="388"/>
      <c r="AA359" s="294"/>
      <c r="AB359" s="4"/>
      <c r="AE359" s="4"/>
    </row>
    <row r="360" spans="1:31" ht="409.5" x14ac:dyDescent="0.25">
      <c r="A360" s="795" t="s">
        <v>712</v>
      </c>
      <c r="B360" s="784" t="s">
        <v>704</v>
      </c>
      <c r="C360" s="23">
        <v>1</v>
      </c>
      <c r="D360" s="354" t="s">
        <v>439</v>
      </c>
      <c r="E360" s="49">
        <v>295238</v>
      </c>
      <c r="F360" s="170" t="s">
        <v>705</v>
      </c>
      <c r="G360" s="23" t="s">
        <v>706</v>
      </c>
      <c r="H360" s="693">
        <v>43187</v>
      </c>
      <c r="I360" s="693">
        <v>43560</v>
      </c>
      <c r="J360" s="793" t="s">
        <v>1167</v>
      </c>
      <c r="K360" s="784" t="s">
        <v>1863</v>
      </c>
      <c r="L360" s="292" t="s">
        <v>707</v>
      </c>
      <c r="M360" s="292"/>
      <c r="N360" s="292" t="s">
        <v>708</v>
      </c>
      <c r="O360" s="292"/>
      <c r="P360" s="292"/>
      <c r="Q360" s="199">
        <v>295080.52</v>
      </c>
      <c r="R360" s="292"/>
      <c r="S360" s="292" t="s">
        <v>709</v>
      </c>
      <c r="T360" s="692">
        <v>43916</v>
      </c>
      <c r="U360" s="199">
        <v>201156.32</v>
      </c>
      <c r="V360" s="292" t="s">
        <v>710</v>
      </c>
      <c r="W360" s="292"/>
      <c r="X360" s="292"/>
      <c r="Y360" s="692">
        <v>43880</v>
      </c>
      <c r="Z360" s="293" t="s">
        <v>952</v>
      </c>
      <c r="AA360" s="292" t="s">
        <v>711</v>
      </c>
      <c r="AB360" s="4"/>
      <c r="AE360" s="4"/>
    </row>
    <row r="361" spans="1:31" ht="47.25" x14ac:dyDescent="0.25">
      <c r="A361" s="795"/>
      <c r="B361" s="784"/>
      <c r="C361" s="23"/>
      <c r="D361" s="354" t="s">
        <v>439</v>
      </c>
      <c r="E361" s="49"/>
      <c r="F361" s="170"/>
      <c r="G361" s="23"/>
      <c r="H361" s="693"/>
      <c r="I361" s="693"/>
      <c r="J361" s="793"/>
      <c r="K361" s="784"/>
      <c r="L361" s="292"/>
      <c r="M361" s="292"/>
      <c r="N361" s="292"/>
      <c r="O361" s="292"/>
      <c r="P361" s="292"/>
      <c r="Q361" s="199"/>
      <c r="R361" s="292"/>
      <c r="S361" s="292" t="s">
        <v>896</v>
      </c>
      <c r="T361" s="692">
        <v>43915</v>
      </c>
      <c r="U361" s="199">
        <v>93924.2</v>
      </c>
      <c r="V361" s="292" t="s">
        <v>897</v>
      </c>
      <c r="W361" s="292"/>
      <c r="X361" s="292"/>
      <c r="Y361" s="692">
        <v>43900</v>
      </c>
      <c r="Z361" s="293"/>
      <c r="AA361" s="292"/>
      <c r="AB361" s="4"/>
      <c r="AE361" s="4"/>
    </row>
    <row r="362" spans="1:31" x14ac:dyDescent="0.25">
      <c r="A362" s="448"/>
      <c r="B362" s="158"/>
      <c r="C362" s="160"/>
      <c r="D362" s="354" t="s">
        <v>439</v>
      </c>
      <c r="E362" s="375"/>
      <c r="F362" s="170"/>
      <c r="G362" s="23"/>
      <c r="H362" s="693"/>
      <c r="I362" s="693"/>
      <c r="J362" s="793"/>
      <c r="K362" s="784"/>
      <c r="L362" s="292"/>
      <c r="M362" s="292"/>
      <c r="N362" s="292"/>
      <c r="O362" s="292"/>
      <c r="P362" s="292"/>
      <c r="Q362" s="199"/>
      <c r="R362" s="292"/>
      <c r="S362" s="292" t="s">
        <v>552</v>
      </c>
      <c r="T362" s="692">
        <v>43973</v>
      </c>
      <c r="U362" s="199">
        <v>2095.0700000000002</v>
      </c>
      <c r="V362" s="292"/>
      <c r="W362" s="292"/>
      <c r="X362" s="292"/>
      <c r="Y362" s="692"/>
      <c r="Z362" s="293"/>
      <c r="AA362" s="292"/>
      <c r="AB362" s="4"/>
      <c r="AE362" s="4"/>
    </row>
    <row r="363" spans="1:31" ht="118.5" customHeight="1" x14ac:dyDescent="0.25">
      <c r="A363" s="457" t="s">
        <v>1014</v>
      </c>
      <c r="B363" s="400" t="s">
        <v>852</v>
      </c>
      <c r="C363" s="111" t="s">
        <v>188</v>
      </c>
      <c r="D363" s="354" t="s">
        <v>439</v>
      </c>
      <c r="E363" s="171">
        <v>130000</v>
      </c>
      <c r="F363" s="23"/>
      <c r="G363" s="7" t="s">
        <v>849</v>
      </c>
      <c r="H363" s="693">
        <v>43840</v>
      </c>
      <c r="I363" s="804">
        <v>43875</v>
      </c>
      <c r="J363" s="793" t="s">
        <v>853</v>
      </c>
      <c r="K363" s="30" t="s">
        <v>1864</v>
      </c>
      <c r="L363" s="292" t="s">
        <v>1466</v>
      </c>
      <c r="M363" s="292"/>
      <c r="N363" s="292" t="s">
        <v>1365</v>
      </c>
      <c r="O363" s="199"/>
      <c r="P363" s="199"/>
      <c r="Q363" s="199">
        <v>163431.88</v>
      </c>
      <c r="R363" s="199"/>
      <c r="S363" s="292" t="s">
        <v>1366</v>
      </c>
      <c r="T363" s="692">
        <v>43994</v>
      </c>
      <c r="U363" s="199">
        <v>72013.919999999998</v>
      </c>
      <c r="V363" s="692">
        <v>44005</v>
      </c>
      <c r="W363" s="292"/>
      <c r="X363" s="292"/>
      <c r="Y363" s="692">
        <v>44007</v>
      </c>
      <c r="Z363" s="293" t="s">
        <v>1176</v>
      </c>
      <c r="AA363" s="292" t="s">
        <v>1349</v>
      </c>
      <c r="AB363" s="4"/>
      <c r="AE363" s="4"/>
    </row>
    <row r="364" spans="1:31" ht="118.5" customHeight="1" x14ac:dyDescent="0.25">
      <c r="A364" s="457"/>
      <c r="B364" s="400"/>
      <c r="C364" s="111"/>
      <c r="D364" s="354" t="s">
        <v>439</v>
      </c>
      <c r="E364" s="171"/>
      <c r="F364" s="797"/>
      <c r="G364" s="7"/>
      <c r="H364" s="693"/>
      <c r="I364" s="804"/>
      <c r="J364" s="793"/>
      <c r="K364" s="30"/>
      <c r="L364" s="292"/>
      <c r="M364" s="297"/>
      <c r="N364" s="292"/>
      <c r="O364" s="199"/>
      <c r="P364" s="199"/>
      <c r="Q364" s="199"/>
      <c r="R364" s="199"/>
      <c r="S364" s="292" t="s">
        <v>1498</v>
      </c>
      <c r="T364" s="692">
        <v>44014</v>
      </c>
      <c r="U364" s="199">
        <v>91417.96</v>
      </c>
      <c r="V364" s="292"/>
      <c r="W364" s="292"/>
      <c r="X364" s="292"/>
      <c r="Y364" s="292"/>
      <c r="Z364" s="293"/>
      <c r="AA364" s="292"/>
      <c r="AB364" s="4"/>
      <c r="AE364" s="4"/>
    </row>
    <row r="365" spans="1:31" ht="118.5" customHeight="1" x14ac:dyDescent="0.25">
      <c r="A365" s="457"/>
      <c r="B365" s="400" t="s">
        <v>852</v>
      </c>
      <c r="C365" s="728" t="s">
        <v>823</v>
      </c>
      <c r="D365" s="354" t="s">
        <v>439</v>
      </c>
      <c r="E365" s="670">
        <v>292892.03999999998</v>
      </c>
      <c r="F365" s="797"/>
      <c r="G365" s="7" t="s">
        <v>1804</v>
      </c>
      <c r="H365" s="693">
        <v>44039</v>
      </c>
      <c r="I365" s="804">
        <v>44050</v>
      </c>
      <c r="J365" s="156" t="s">
        <v>1805</v>
      </c>
      <c r="K365" s="447" t="s">
        <v>1806</v>
      </c>
      <c r="L365" s="446"/>
      <c r="M365" s="235"/>
      <c r="N365" s="7"/>
      <c r="O365" s="144"/>
      <c r="P365" s="144"/>
      <c r="Q365" s="144"/>
      <c r="R365" s="144"/>
      <c r="S365" s="7"/>
      <c r="T365" s="804"/>
      <c r="U365" s="144"/>
      <c r="V365" s="7"/>
      <c r="W365" s="7"/>
      <c r="X365" s="7"/>
      <c r="Y365" s="7"/>
      <c r="Z365" s="241"/>
      <c r="AA365" s="7"/>
      <c r="AB365" s="4"/>
      <c r="AE365" s="4"/>
    </row>
    <row r="366" spans="1:31" s="401" customFormat="1" ht="140.25" customHeight="1" x14ac:dyDescent="0.25">
      <c r="A366" s="448" t="s">
        <v>1024</v>
      </c>
      <c r="B366" s="243" t="s">
        <v>753</v>
      </c>
      <c r="C366" s="57">
        <v>10</v>
      </c>
      <c r="D366" s="354" t="s">
        <v>439</v>
      </c>
      <c r="E366" s="54">
        <v>393316.56</v>
      </c>
      <c r="F366" s="234"/>
      <c r="G366" s="7" t="s">
        <v>1015</v>
      </c>
      <c r="H366" s="674">
        <v>43522</v>
      </c>
      <c r="I366" s="674">
        <v>43560</v>
      </c>
      <c r="J366" s="793" t="s">
        <v>1016</v>
      </c>
      <c r="K366" s="784" t="s">
        <v>1874</v>
      </c>
      <c r="L366" s="23" t="s">
        <v>1168</v>
      </c>
      <c r="M366" s="797" t="s">
        <v>355</v>
      </c>
      <c r="N366" s="1" t="s">
        <v>1017</v>
      </c>
      <c r="O366" s="1"/>
      <c r="P366" s="1"/>
      <c r="Q366" s="1">
        <v>450347</v>
      </c>
      <c r="R366" s="1"/>
      <c r="S366" s="1" t="s">
        <v>1715</v>
      </c>
      <c r="T366" s="1"/>
      <c r="U366" s="1"/>
      <c r="V366" s="712">
        <v>44022</v>
      </c>
      <c r="W366" s="1"/>
      <c r="X366" s="1"/>
      <c r="Y366" s="712" t="s">
        <v>1872</v>
      </c>
      <c r="Z366" s="1" t="s">
        <v>1873</v>
      </c>
      <c r="AA366" s="2" t="s">
        <v>346</v>
      </c>
    </row>
    <row r="367" spans="1:31" s="180" customFormat="1" ht="409.5" x14ac:dyDescent="0.25">
      <c r="A367" s="458" t="s">
        <v>1025</v>
      </c>
      <c r="B367" s="794" t="s">
        <v>1018</v>
      </c>
      <c r="C367" s="248">
        <v>6</v>
      </c>
      <c r="D367" s="354" t="s">
        <v>439</v>
      </c>
      <c r="E367" s="49">
        <v>19152</v>
      </c>
      <c r="F367" s="170"/>
      <c r="G367" s="23" t="s">
        <v>1019</v>
      </c>
      <c r="H367" s="170"/>
      <c r="I367" s="244"/>
      <c r="J367" s="290" t="s">
        <v>1020</v>
      </c>
      <c r="K367" s="363" t="s">
        <v>1772</v>
      </c>
      <c r="L367" s="194" t="s">
        <v>1021</v>
      </c>
      <c r="M367" s="194" t="s">
        <v>811</v>
      </c>
      <c r="N367" s="194" t="s">
        <v>1022</v>
      </c>
      <c r="O367" s="194"/>
      <c r="P367" s="194"/>
      <c r="Q367" s="198">
        <v>19152</v>
      </c>
      <c r="R367" s="194"/>
      <c r="S367" s="194" t="s">
        <v>1023</v>
      </c>
      <c r="T367" s="745">
        <v>43923</v>
      </c>
      <c r="U367" s="198">
        <v>19152</v>
      </c>
      <c r="V367" s="745">
        <v>43830</v>
      </c>
      <c r="W367" s="194"/>
      <c r="X367" s="194"/>
      <c r="Y367" s="745">
        <v>43839</v>
      </c>
      <c r="Z367" s="293" t="s">
        <v>1064</v>
      </c>
      <c r="AA367" s="194" t="s">
        <v>413</v>
      </c>
      <c r="AD367" s="3"/>
    </row>
    <row r="368" spans="1:31" s="180" customFormat="1" x14ac:dyDescent="0.25">
      <c r="A368" s="458"/>
      <c r="B368" s="794"/>
      <c r="C368" s="248"/>
      <c r="D368" s="354" t="s">
        <v>439</v>
      </c>
      <c r="E368" s="49"/>
      <c r="F368" s="170"/>
      <c r="G368" s="160"/>
      <c r="H368" s="203"/>
      <c r="I368" s="369"/>
      <c r="J368" s="290"/>
      <c r="K368" s="402"/>
      <c r="L368" s="345"/>
      <c r="M368" s="345"/>
      <c r="N368" s="345"/>
      <c r="O368" s="345"/>
      <c r="P368" s="345"/>
      <c r="Q368" s="386"/>
      <c r="R368" s="345"/>
      <c r="S368" s="345" t="s">
        <v>552</v>
      </c>
      <c r="T368" s="387">
        <v>43934</v>
      </c>
      <c r="U368" s="386">
        <v>172.37</v>
      </c>
      <c r="V368" s="387"/>
      <c r="W368" s="345"/>
      <c r="X368" s="345"/>
      <c r="Y368" s="387"/>
      <c r="Z368" s="388"/>
      <c r="AA368" s="403"/>
      <c r="AD368" s="3"/>
    </row>
    <row r="369" spans="1:31" s="262" customFormat="1" ht="252" x14ac:dyDescent="0.25">
      <c r="A369" s="31" t="s">
        <v>1026</v>
      </c>
      <c r="B369" s="243" t="s">
        <v>1027</v>
      </c>
      <c r="C369" s="50">
        <v>1</v>
      </c>
      <c r="D369" s="354" t="s">
        <v>439</v>
      </c>
      <c r="E369" s="230">
        <v>1300</v>
      </c>
      <c r="F369" s="29"/>
      <c r="G369" s="157" t="s">
        <v>325</v>
      </c>
      <c r="H369" s="803">
        <v>43622</v>
      </c>
      <c r="I369" s="270">
        <v>43644</v>
      </c>
      <c r="J369" s="793" t="s">
        <v>1099</v>
      </c>
      <c r="K369" s="158" t="s">
        <v>1453</v>
      </c>
      <c r="L369" s="605" t="s">
        <v>493</v>
      </c>
      <c r="M369" s="345"/>
      <c r="N369" s="345" t="s">
        <v>521</v>
      </c>
      <c r="O369" s="386"/>
      <c r="P369" s="386"/>
      <c r="Q369" s="386">
        <v>1300</v>
      </c>
      <c r="R369" s="386"/>
      <c r="S369" s="345" t="s">
        <v>875</v>
      </c>
      <c r="T369" s="387">
        <v>43930</v>
      </c>
      <c r="U369" s="386">
        <v>1300</v>
      </c>
      <c r="V369" s="387">
        <v>43881</v>
      </c>
      <c r="W369" s="345"/>
      <c r="X369" s="345"/>
      <c r="Y369" s="387">
        <v>43979</v>
      </c>
      <c r="Z369" s="388" t="s">
        <v>1358</v>
      </c>
      <c r="AA369" s="403" t="s">
        <v>401</v>
      </c>
      <c r="AB369" s="271"/>
    </row>
    <row r="370" spans="1:31" s="262" customFormat="1" x14ac:dyDescent="0.25">
      <c r="A370" s="31"/>
      <c r="B370" s="243"/>
      <c r="C370" s="50"/>
      <c r="D370" s="354" t="s">
        <v>439</v>
      </c>
      <c r="E370" s="230"/>
      <c r="F370" s="29"/>
      <c r="G370" s="157"/>
      <c r="H370" s="803"/>
      <c r="I370" s="270"/>
      <c r="J370" s="793"/>
      <c r="K370" s="158"/>
      <c r="L370" s="605"/>
      <c r="M370" s="345"/>
      <c r="N370" s="345"/>
      <c r="O370" s="386"/>
      <c r="P370" s="386"/>
      <c r="Q370" s="386"/>
      <c r="R370" s="386"/>
      <c r="S370" s="345" t="s">
        <v>552</v>
      </c>
      <c r="T370" s="387">
        <v>44006</v>
      </c>
      <c r="U370" s="386">
        <v>9.23</v>
      </c>
      <c r="V370" s="387"/>
      <c r="W370" s="345"/>
      <c r="X370" s="345"/>
      <c r="Y370" s="387"/>
      <c r="Z370" s="388"/>
      <c r="AA370" s="403"/>
      <c r="AB370" s="271"/>
    </row>
    <row r="371" spans="1:31" s="262" customFormat="1" ht="119.25" customHeight="1" x14ac:dyDescent="0.25">
      <c r="A371" s="31" t="s">
        <v>1028</v>
      </c>
      <c r="B371" s="243" t="s">
        <v>1029</v>
      </c>
      <c r="C371" s="50">
        <v>32</v>
      </c>
      <c r="D371" s="354" t="s">
        <v>439</v>
      </c>
      <c r="E371" s="230">
        <v>1024000</v>
      </c>
      <c r="F371" s="29"/>
      <c r="G371" s="157" t="s">
        <v>1175</v>
      </c>
      <c r="H371" s="803">
        <v>43909</v>
      </c>
      <c r="I371" s="272">
        <v>43922</v>
      </c>
      <c r="J371" s="156" t="s">
        <v>1177</v>
      </c>
      <c r="K371" s="404" t="s">
        <v>1824</v>
      </c>
      <c r="L371" s="263"/>
      <c r="M371" s="264" t="s">
        <v>434</v>
      </c>
      <c r="N371" s="264"/>
      <c r="O371" s="265"/>
      <c r="P371" s="265"/>
      <c r="Q371" s="265"/>
      <c r="R371" s="265"/>
      <c r="S371" s="264"/>
      <c r="T371" s="264"/>
      <c r="U371" s="265"/>
      <c r="V371" s="642"/>
      <c r="W371" s="264"/>
      <c r="X371" s="264"/>
      <c r="Y371" s="264"/>
      <c r="Z371" s="405" t="s">
        <v>979</v>
      </c>
      <c r="AA371" s="266"/>
      <c r="AB371" s="271"/>
    </row>
    <row r="372" spans="1:31" s="262" customFormat="1" ht="78.75" x14ac:dyDescent="0.25">
      <c r="A372" s="31" t="s">
        <v>1030</v>
      </c>
      <c r="B372" s="243" t="s">
        <v>86</v>
      </c>
      <c r="C372" s="50">
        <v>1</v>
      </c>
      <c r="D372" s="354" t="s">
        <v>439</v>
      </c>
      <c r="E372" s="230">
        <v>300000</v>
      </c>
      <c r="F372" s="29"/>
      <c r="G372" s="157"/>
      <c r="H372" s="803"/>
      <c r="I372" s="270"/>
      <c r="J372" s="793" t="s">
        <v>992</v>
      </c>
      <c r="K372" s="404" t="s">
        <v>1425</v>
      </c>
      <c r="L372" s="263"/>
      <c r="M372" s="264"/>
      <c r="N372" s="264"/>
      <c r="O372" s="265"/>
      <c r="P372" s="265"/>
      <c r="Q372" s="265"/>
      <c r="R372" s="265"/>
      <c r="S372" s="264"/>
      <c r="T372" s="264"/>
      <c r="U372" s="265"/>
      <c r="V372" s="642"/>
      <c r="W372" s="264"/>
      <c r="X372" s="264"/>
      <c r="Y372" s="264"/>
      <c r="Z372" s="405" t="s">
        <v>1425</v>
      </c>
      <c r="AA372" s="266"/>
      <c r="AB372" s="271"/>
    </row>
    <row r="373" spans="1:31" ht="165.75" customHeight="1" x14ac:dyDescent="0.25">
      <c r="A373" s="31" t="s">
        <v>1030</v>
      </c>
      <c r="B373" s="243" t="s">
        <v>1395</v>
      </c>
      <c r="C373" s="50">
        <v>1</v>
      </c>
      <c r="D373" s="354" t="s">
        <v>439</v>
      </c>
      <c r="E373" s="626">
        <v>240600</v>
      </c>
      <c r="F373" s="23"/>
      <c r="G373" s="693"/>
      <c r="H373" s="693"/>
      <c r="I373" s="442"/>
      <c r="J373" s="589" t="s">
        <v>570</v>
      </c>
      <c r="K373" s="247" t="s">
        <v>1763</v>
      </c>
      <c r="L373" s="297" t="s">
        <v>1120</v>
      </c>
      <c r="M373" s="292"/>
      <c r="N373" s="194" t="s">
        <v>350</v>
      </c>
      <c r="O373" s="643">
        <v>962536.8</v>
      </c>
      <c r="P373" s="643"/>
      <c r="Q373" s="643"/>
      <c r="R373" s="643"/>
      <c r="S373" s="194" t="s">
        <v>967</v>
      </c>
      <c r="T373" s="194"/>
      <c r="U373" s="198"/>
      <c r="V373" s="643"/>
      <c r="W373" s="194"/>
      <c r="X373" s="194"/>
      <c r="Y373" s="194"/>
      <c r="Z373" s="293" t="s">
        <v>1492</v>
      </c>
      <c r="AA373" s="292" t="s">
        <v>346</v>
      </c>
      <c r="AB373" s="4"/>
      <c r="AE373" s="4"/>
    </row>
    <row r="374" spans="1:31" ht="63" x14ac:dyDescent="0.25">
      <c r="A374" s="452"/>
      <c r="B374" s="784"/>
      <c r="C374" s="304"/>
      <c r="D374" s="354" t="s">
        <v>439</v>
      </c>
      <c r="E374" s="305"/>
      <c r="F374" s="23"/>
      <c r="G374" s="693"/>
      <c r="H374" s="693"/>
      <c r="I374" s="442"/>
      <c r="J374" s="589"/>
      <c r="K374" s="247"/>
      <c r="L374" s="297"/>
      <c r="M374" s="292"/>
      <c r="N374" s="194"/>
      <c r="O374" s="643"/>
      <c r="P374" s="643"/>
      <c r="Q374" s="643"/>
      <c r="R374" s="643"/>
      <c r="S374" s="194" t="s">
        <v>1191</v>
      </c>
      <c r="T374" s="745">
        <v>43830</v>
      </c>
      <c r="U374" s="198">
        <v>1514840.42</v>
      </c>
      <c r="V374" s="643" t="s">
        <v>968</v>
      </c>
      <c r="W374" s="194"/>
      <c r="X374" s="194"/>
      <c r="Y374" s="745">
        <v>43908</v>
      </c>
      <c r="Z374" s="194"/>
      <c r="AA374" s="292"/>
      <c r="AB374" s="4"/>
      <c r="AE374" s="4"/>
    </row>
    <row r="375" spans="1:31" ht="78.75" x14ac:dyDescent="0.25">
      <c r="A375" s="452"/>
      <c r="B375" s="784"/>
      <c r="C375" s="304"/>
      <c r="D375" s="354" t="s">
        <v>439</v>
      </c>
      <c r="E375" s="305"/>
      <c r="F375" s="23"/>
      <c r="G375" s="693"/>
      <c r="H375" s="693"/>
      <c r="I375" s="442"/>
      <c r="J375" s="589"/>
      <c r="K375" s="247"/>
      <c r="L375" s="297"/>
      <c r="M375" s="292"/>
      <c r="N375" s="194"/>
      <c r="O375" s="643"/>
      <c r="P375" s="643"/>
      <c r="Q375" s="643"/>
      <c r="R375" s="643"/>
      <c r="S375" s="194" t="s">
        <v>969</v>
      </c>
      <c r="T375" s="745">
        <v>44004</v>
      </c>
      <c r="U375" s="198">
        <v>572252.18999999994</v>
      </c>
      <c r="V375" s="643" t="s">
        <v>1262</v>
      </c>
      <c r="W375" s="745">
        <v>43929</v>
      </c>
      <c r="X375" s="194">
        <v>42159.83</v>
      </c>
      <c r="Y375" s="194"/>
      <c r="Z375" s="194"/>
      <c r="AA375" s="292"/>
      <c r="AB375" s="4"/>
      <c r="AE375" s="4"/>
    </row>
    <row r="376" spans="1:31" x14ac:dyDescent="0.25">
      <c r="A376" s="452"/>
      <c r="B376" s="784"/>
      <c r="C376" s="304"/>
      <c r="D376" s="354" t="s">
        <v>439</v>
      </c>
      <c r="E376" s="305"/>
      <c r="F376" s="23"/>
      <c r="G376" s="723"/>
      <c r="H376" s="296"/>
      <c r="I376" s="724"/>
      <c r="J376" s="589"/>
      <c r="K376" s="725"/>
      <c r="L376" s="297"/>
      <c r="M376" s="292"/>
      <c r="N376" s="194"/>
      <c r="O376" s="643"/>
      <c r="P376" s="643"/>
      <c r="Q376" s="643"/>
      <c r="R376" s="643"/>
      <c r="S376" s="194" t="s">
        <v>552</v>
      </c>
      <c r="T376" s="745">
        <v>44043</v>
      </c>
      <c r="U376" s="198">
        <v>18081.89</v>
      </c>
      <c r="V376" s="643"/>
      <c r="W376" s="745"/>
      <c r="X376" s="194"/>
      <c r="Y376" s="194"/>
      <c r="Z376" s="194"/>
      <c r="AA376" s="582"/>
      <c r="AB376" s="4"/>
      <c r="AE376" s="4"/>
    </row>
    <row r="377" spans="1:31" x14ac:dyDescent="0.25">
      <c r="A377" s="452"/>
      <c r="B377" s="784"/>
      <c r="C377" s="304"/>
      <c r="D377" s="354" t="s">
        <v>439</v>
      </c>
      <c r="E377" s="305"/>
      <c r="F377" s="23"/>
      <c r="G377" s="723"/>
      <c r="H377" s="296"/>
      <c r="I377" s="724"/>
      <c r="J377" s="589"/>
      <c r="K377" s="725"/>
      <c r="L377" s="297"/>
      <c r="M377" s="292"/>
      <c r="N377" s="194"/>
      <c r="O377" s="643"/>
      <c r="P377" s="643"/>
      <c r="Q377" s="643"/>
      <c r="R377" s="643"/>
      <c r="S377" s="194" t="s">
        <v>552</v>
      </c>
      <c r="T377" s="745">
        <v>44046</v>
      </c>
      <c r="U377" s="198">
        <v>14890.01</v>
      </c>
      <c r="V377" s="643"/>
      <c r="W377" s="745"/>
      <c r="X377" s="194"/>
      <c r="Y377" s="194"/>
      <c r="Z377" s="194"/>
      <c r="AA377" s="582"/>
      <c r="AB377" s="4"/>
      <c r="AE377" s="4"/>
    </row>
    <row r="378" spans="1:31" s="110" customFormat="1" ht="303.75" customHeight="1" x14ac:dyDescent="0.25">
      <c r="A378" s="31" t="s">
        <v>1032</v>
      </c>
      <c r="B378" s="334" t="s">
        <v>842</v>
      </c>
      <c r="C378" s="715" t="s">
        <v>1204</v>
      </c>
      <c r="D378" s="715" t="s">
        <v>439</v>
      </c>
      <c r="E378" s="716">
        <v>386330</v>
      </c>
      <c r="F378" s="334"/>
      <c r="G378" s="167" t="s">
        <v>1031</v>
      </c>
      <c r="H378" s="717">
        <v>43634</v>
      </c>
      <c r="I378" s="717">
        <v>43674</v>
      </c>
      <c r="J378" s="493" t="s">
        <v>1798</v>
      </c>
      <c r="K378" s="330" t="s">
        <v>1771</v>
      </c>
      <c r="L378" s="713" t="s">
        <v>1799</v>
      </c>
      <c r="M378" s="713"/>
      <c r="N378" s="713" t="s">
        <v>843</v>
      </c>
      <c r="O378" s="713"/>
      <c r="P378" s="713"/>
      <c r="Q378" s="713">
        <v>386324.64</v>
      </c>
      <c r="R378" s="713"/>
      <c r="S378" s="713" t="s">
        <v>1348</v>
      </c>
      <c r="T378" s="441">
        <v>44025</v>
      </c>
      <c r="U378" s="713">
        <v>386324.64</v>
      </c>
      <c r="V378" s="713" t="s">
        <v>1281</v>
      </c>
      <c r="W378" s="713"/>
      <c r="X378" s="713"/>
      <c r="Y378" s="441" t="s">
        <v>1488</v>
      </c>
      <c r="Z378" s="219" t="s">
        <v>1800</v>
      </c>
      <c r="AA378" s="195" t="s">
        <v>342</v>
      </c>
    </row>
    <row r="379" spans="1:31" s="110" customFormat="1" x14ac:dyDescent="0.25">
      <c r="A379" s="718"/>
      <c r="B379" s="719"/>
      <c r="C379" s="715"/>
      <c r="D379" s="715" t="s">
        <v>439</v>
      </c>
      <c r="E379" s="716"/>
      <c r="F379" s="720"/>
      <c r="G379" s="167"/>
      <c r="H379" s="721"/>
      <c r="I379" s="717"/>
      <c r="J379" s="722"/>
      <c r="K379" s="330"/>
      <c r="L379" s="713"/>
      <c r="M379" s="713"/>
      <c r="N379" s="713"/>
      <c r="O379" s="713"/>
      <c r="P379" s="713"/>
      <c r="Q379" s="713"/>
      <c r="R379" s="713"/>
      <c r="S379" s="713" t="s">
        <v>552</v>
      </c>
      <c r="T379" s="441">
        <v>44041</v>
      </c>
      <c r="U379" s="713">
        <v>2742.9</v>
      </c>
      <c r="V379" s="713"/>
      <c r="W379" s="713"/>
      <c r="X379" s="713"/>
      <c r="Y379" s="441"/>
      <c r="Z379" s="219"/>
      <c r="AA379" s="195"/>
    </row>
    <row r="380" spans="1:31" s="180" customFormat="1" ht="409.5" x14ac:dyDescent="0.25">
      <c r="A380" s="456" t="s">
        <v>1038</v>
      </c>
      <c r="B380" s="794" t="s">
        <v>1033</v>
      </c>
      <c r="C380" s="248">
        <v>5</v>
      </c>
      <c r="D380" s="295" t="s">
        <v>439</v>
      </c>
      <c r="E380" s="49">
        <v>27500</v>
      </c>
      <c r="F380" s="170"/>
      <c r="G380" s="23" t="s">
        <v>652</v>
      </c>
      <c r="H380" s="170"/>
      <c r="I380" s="244"/>
      <c r="J380" s="290" t="s">
        <v>1034</v>
      </c>
      <c r="K380" s="363" t="s">
        <v>1280</v>
      </c>
      <c r="L380" s="2" t="s">
        <v>1169</v>
      </c>
      <c r="M380" s="2"/>
      <c r="N380" s="2" t="s">
        <v>1035</v>
      </c>
      <c r="O380" s="2"/>
      <c r="P380" s="2"/>
      <c r="Q380" s="54">
        <v>27500</v>
      </c>
      <c r="R380" s="2"/>
      <c r="S380" s="2" t="s">
        <v>1036</v>
      </c>
      <c r="T380" s="674">
        <v>43925</v>
      </c>
      <c r="U380" s="54">
        <v>25515</v>
      </c>
      <c r="V380" s="674" t="s">
        <v>1037</v>
      </c>
      <c r="W380" s="2"/>
      <c r="X380" s="2"/>
      <c r="Y380" s="674">
        <v>43917</v>
      </c>
      <c r="Z380" s="2" t="s">
        <v>1359</v>
      </c>
      <c r="AA380" s="2" t="s">
        <v>442</v>
      </c>
      <c r="AD380" s="3"/>
    </row>
    <row r="381" spans="1:31" s="180" customFormat="1" ht="409.5" x14ac:dyDescent="0.25">
      <c r="A381" s="456" t="s">
        <v>1427</v>
      </c>
      <c r="B381" s="794" t="s">
        <v>1428</v>
      </c>
      <c r="C381" s="248">
        <v>2</v>
      </c>
      <c r="D381" s="295" t="s">
        <v>439</v>
      </c>
      <c r="E381" s="49">
        <v>168294</v>
      </c>
      <c r="F381" s="170"/>
      <c r="G381" s="23"/>
      <c r="H381" s="170"/>
      <c r="I381" s="244"/>
      <c r="J381" s="290" t="s">
        <v>1429</v>
      </c>
      <c r="K381" s="632" t="s">
        <v>1835</v>
      </c>
      <c r="L381" s="292" t="s">
        <v>1437</v>
      </c>
      <c r="M381" s="292"/>
      <c r="N381" s="292" t="s">
        <v>1430</v>
      </c>
      <c r="O381" s="292"/>
      <c r="P381" s="381"/>
      <c r="Q381" s="199">
        <v>2142000</v>
      </c>
      <c r="R381" s="292"/>
      <c r="S381" s="381" t="s">
        <v>1431</v>
      </c>
      <c r="T381" s="692">
        <v>43826</v>
      </c>
      <c r="U381" s="199">
        <v>1552967.99</v>
      </c>
      <c r="V381" s="292" t="s">
        <v>1432</v>
      </c>
      <c r="W381" s="292"/>
      <c r="X381" s="381"/>
      <c r="Y381" s="692" t="s">
        <v>1833</v>
      </c>
      <c r="Z381" s="293" t="s">
        <v>1834</v>
      </c>
      <c r="AA381" s="292" t="s">
        <v>346</v>
      </c>
      <c r="AD381" s="3"/>
    </row>
    <row r="382" spans="1:31" s="180" customFormat="1" ht="63" x14ac:dyDescent="0.25">
      <c r="A382" s="456"/>
      <c r="B382" s="794"/>
      <c r="C382" s="248"/>
      <c r="D382" s="295" t="s">
        <v>439</v>
      </c>
      <c r="E382" s="49"/>
      <c r="F382" s="170"/>
      <c r="G382" s="23"/>
      <c r="H382" s="170"/>
      <c r="I382" s="244"/>
      <c r="J382" s="290"/>
      <c r="K382" s="632"/>
      <c r="L382" s="292"/>
      <c r="M382" s="292"/>
      <c r="N382" s="292"/>
      <c r="O382" s="292"/>
      <c r="P382" s="381"/>
      <c r="Q382" s="199"/>
      <c r="R382" s="292"/>
      <c r="S382" s="381" t="s">
        <v>1433</v>
      </c>
      <c r="T382" s="692">
        <v>43944</v>
      </c>
      <c r="U382" s="199">
        <v>420737.15</v>
      </c>
      <c r="V382" s="292"/>
      <c r="W382" s="292"/>
      <c r="X382" s="381"/>
      <c r="Y382" s="292"/>
      <c r="Z382" s="293"/>
      <c r="AA382" s="292"/>
      <c r="AD382" s="3"/>
    </row>
    <row r="383" spans="1:31" s="180" customFormat="1" ht="63" x14ac:dyDescent="0.25">
      <c r="A383" s="456"/>
      <c r="B383" s="794"/>
      <c r="C383" s="248"/>
      <c r="D383" s="295" t="s">
        <v>439</v>
      </c>
      <c r="E383" s="49"/>
      <c r="F383" s="170"/>
      <c r="G383" s="23"/>
      <c r="H383" s="170"/>
      <c r="I383" s="244"/>
      <c r="J383" s="290"/>
      <c r="K383" s="632"/>
      <c r="L383" s="292"/>
      <c r="M383" s="292"/>
      <c r="N383" s="292"/>
      <c r="O383" s="292"/>
      <c r="P383" s="381"/>
      <c r="Q383" s="199"/>
      <c r="R383" s="292"/>
      <c r="S383" s="381" t="s">
        <v>1434</v>
      </c>
      <c r="T383" s="692">
        <v>43994</v>
      </c>
      <c r="U383" s="199">
        <v>168294.86</v>
      </c>
      <c r="V383" s="292" t="s">
        <v>1435</v>
      </c>
      <c r="W383" s="292"/>
      <c r="X383" s="381"/>
      <c r="Y383" s="292"/>
      <c r="Z383" s="293"/>
      <c r="AA383" s="292"/>
      <c r="AD383" s="3"/>
    </row>
    <row r="384" spans="1:31" s="180" customFormat="1" ht="31.5" x14ac:dyDescent="0.25">
      <c r="A384" s="456"/>
      <c r="B384" s="794"/>
      <c r="C384" s="248"/>
      <c r="D384" s="295" t="s">
        <v>439</v>
      </c>
      <c r="E384" s="49"/>
      <c r="F384" s="170"/>
      <c r="G384" s="23"/>
      <c r="H384" s="170"/>
      <c r="I384" s="244"/>
      <c r="J384" s="290"/>
      <c r="K384" s="632"/>
      <c r="L384" s="292"/>
      <c r="M384" s="292"/>
      <c r="N384" s="292"/>
      <c r="O384" s="292"/>
      <c r="P384" s="381"/>
      <c r="Q384" s="199"/>
      <c r="R384" s="292"/>
      <c r="S384" s="381" t="s">
        <v>552</v>
      </c>
      <c r="T384" s="692">
        <v>44067</v>
      </c>
      <c r="U384" s="199">
        <v>15208.2</v>
      </c>
      <c r="V384" s="292" t="s">
        <v>1436</v>
      </c>
      <c r="W384" s="292"/>
      <c r="X384" s="381"/>
      <c r="Y384" s="292"/>
      <c r="Z384" s="293"/>
      <c r="AA384" s="292"/>
      <c r="AD384" s="3"/>
    </row>
    <row r="385" spans="1:31" s="180" customFormat="1" x14ac:dyDescent="0.25">
      <c r="A385" s="456"/>
      <c r="B385" s="794"/>
      <c r="C385" s="248"/>
      <c r="D385" s="295" t="s">
        <v>439</v>
      </c>
      <c r="E385" s="49"/>
      <c r="F385" s="170"/>
      <c r="G385" s="23"/>
      <c r="H385" s="170"/>
      <c r="I385" s="244"/>
      <c r="J385" s="290"/>
      <c r="K385" s="632"/>
      <c r="L385" s="292"/>
      <c r="M385" s="292"/>
      <c r="N385" s="292"/>
      <c r="O385" s="292"/>
      <c r="P385" s="381"/>
      <c r="Q385" s="199"/>
      <c r="R385" s="292"/>
      <c r="S385" s="381"/>
      <c r="T385" s="692"/>
      <c r="U385" s="199"/>
      <c r="V385" s="292"/>
      <c r="W385" s="292"/>
      <c r="X385" s="381"/>
      <c r="Y385" s="292"/>
      <c r="Z385" s="293"/>
      <c r="AA385" s="292"/>
      <c r="AD385" s="3"/>
    </row>
    <row r="386" spans="1:31" s="180" customFormat="1" ht="110.25" x14ac:dyDescent="0.25">
      <c r="A386" s="456" t="s">
        <v>1396</v>
      </c>
      <c r="B386" s="794" t="s">
        <v>1397</v>
      </c>
      <c r="C386" s="248">
        <v>1</v>
      </c>
      <c r="D386" s="295" t="s">
        <v>439</v>
      </c>
      <c r="E386" s="49">
        <v>360000</v>
      </c>
      <c r="F386" s="170"/>
      <c r="G386" s="23"/>
      <c r="H386" s="170"/>
      <c r="I386" s="244"/>
      <c r="J386" s="290" t="s">
        <v>1401</v>
      </c>
      <c r="K386" s="363" t="s">
        <v>1865</v>
      </c>
      <c r="L386" s="194" t="s">
        <v>1398</v>
      </c>
      <c r="M386" s="194" t="s">
        <v>355</v>
      </c>
      <c r="N386" s="194" t="s">
        <v>1399</v>
      </c>
      <c r="O386" s="194"/>
      <c r="P386" s="194"/>
      <c r="Q386" s="194">
        <v>297637.59999999998</v>
      </c>
      <c r="R386" s="194"/>
      <c r="S386" s="194" t="s">
        <v>1400</v>
      </c>
      <c r="T386" s="745">
        <v>44004</v>
      </c>
      <c r="U386" s="194">
        <v>297637.59999999998</v>
      </c>
      <c r="V386" s="745">
        <v>43955</v>
      </c>
      <c r="W386" s="194"/>
      <c r="X386" s="194"/>
      <c r="Y386" s="745">
        <v>44000</v>
      </c>
      <c r="Z386" s="361" t="s">
        <v>1478</v>
      </c>
      <c r="AA386" s="194" t="s">
        <v>396</v>
      </c>
      <c r="AD386" s="3"/>
    </row>
    <row r="387" spans="1:31" s="180" customFormat="1" x14ac:dyDescent="0.25">
      <c r="A387" s="456"/>
      <c r="B387" s="794"/>
      <c r="C387" s="248"/>
      <c r="D387" s="295" t="s">
        <v>439</v>
      </c>
      <c r="E387" s="49"/>
      <c r="F387" s="170"/>
      <c r="G387" s="23"/>
      <c r="H387" s="170"/>
      <c r="I387" s="244"/>
      <c r="J387" s="290"/>
      <c r="K387" s="402"/>
      <c r="L387" s="345"/>
      <c r="M387" s="194"/>
      <c r="N387" s="194"/>
      <c r="O387" s="194"/>
      <c r="P387" s="194"/>
      <c r="Q387" s="194"/>
      <c r="R387" s="194"/>
      <c r="S387" s="194" t="s">
        <v>552</v>
      </c>
      <c r="T387" s="745">
        <v>44041</v>
      </c>
      <c r="U387" s="194">
        <v>2113.23</v>
      </c>
      <c r="V387" s="745"/>
      <c r="W387" s="194"/>
      <c r="X387" s="194"/>
      <c r="Y387" s="745"/>
      <c r="Z387" s="361"/>
      <c r="AA387" s="194"/>
      <c r="AD387" s="3"/>
    </row>
    <row r="388" spans="1:31" s="180" customFormat="1" ht="147.75" customHeight="1" x14ac:dyDescent="0.25">
      <c r="A388" s="456" t="s">
        <v>1402</v>
      </c>
      <c r="B388" s="794" t="s">
        <v>1073</v>
      </c>
      <c r="C388" s="248">
        <v>1</v>
      </c>
      <c r="D388" s="295" t="s">
        <v>439</v>
      </c>
      <c r="E388" s="49">
        <v>389385</v>
      </c>
      <c r="F388" s="170"/>
      <c r="G388" s="23"/>
      <c r="H388" s="170"/>
      <c r="I388" s="369"/>
      <c r="J388" s="290" t="s">
        <v>1074</v>
      </c>
      <c r="K388" s="158" t="s">
        <v>1403</v>
      </c>
      <c r="L388" s="150" t="s">
        <v>1075</v>
      </c>
      <c r="M388" s="1"/>
      <c r="N388" s="1" t="s">
        <v>1076</v>
      </c>
      <c r="O388" s="1"/>
      <c r="P388" s="1">
        <v>159584.1</v>
      </c>
      <c r="Q388" s="41"/>
      <c r="R388" s="1"/>
      <c r="S388" s="1" t="s">
        <v>1852</v>
      </c>
      <c r="T388" s="1"/>
      <c r="U388" s="41"/>
      <c r="V388" s="1" t="s">
        <v>1919</v>
      </c>
      <c r="W388" s="712">
        <v>44068</v>
      </c>
      <c r="X388" s="1">
        <v>5369.42</v>
      </c>
      <c r="Y388" s="1"/>
      <c r="Z388" s="1" t="s">
        <v>1920</v>
      </c>
      <c r="AA388" s="1" t="s">
        <v>346</v>
      </c>
      <c r="AD388" s="3"/>
    </row>
    <row r="389" spans="1:31" s="180" customFormat="1" ht="120.75" customHeight="1" x14ac:dyDescent="0.25">
      <c r="A389" s="456" t="s">
        <v>1407</v>
      </c>
      <c r="B389" s="794" t="s">
        <v>1408</v>
      </c>
      <c r="C389" s="248" t="s">
        <v>1685</v>
      </c>
      <c r="D389" s="295" t="s">
        <v>439</v>
      </c>
      <c r="E389" s="49" t="s">
        <v>1686</v>
      </c>
      <c r="F389" s="170"/>
      <c r="G389" s="695" t="s">
        <v>1688</v>
      </c>
      <c r="H389" s="695">
        <v>44021</v>
      </c>
      <c r="I389" s="695">
        <v>44029</v>
      </c>
      <c r="J389" s="664" t="s">
        <v>1687</v>
      </c>
      <c r="K389" s="757" t="s">
        <v>1928</v>
      </c>
      <c r="L389" s="150" t="s">
        <v>1937</v>
      </c>
      <c r="M389" s="1"/>
      <c r="N389" s="1" t="s">
        <v>1929</v>
      </c>
      <c r="O389" s="1"/>
      <c r="P389" s="1"/>
      <c r="Q389" s="41">
        <v>263703.52</v>
      </c>
      <c r="R389" s="1"/>
      <c r="S389" s="1"/>
      <c r="T389" s="1"/>
      <c r="U389" s="41"/>
      <c r="V389" s="1"/>
      <c r="W389" s="1"/>
      <c r="X389" s="1"/>
      <c r="Y389" s="1"/>
      <c r="Z389" s="1" t="s">
        <v>1930</v>
      </c>
      <c r="AA389" s="1" t="s">
        <v>444</v>
      </c>
      <c r="AD389" s="3"/>
    </row>
    <row r="390" spans="1:31" s="180" customFormat="1" ht="120.75" customHeight="1" x14ac:dyDescent="0.25">
      <c r="A390" s="456" t="s">
        <v>1410</v>
      </c>
      <c r="B390" s="794" t="s">
        <v>1409</v>
      </c>
      <c r="C390" s="248">
        <v>10</v>
      </c>
      <c r="D390" s="295" t="s">
        <v>439</v>
      </c>
      <c r="E390" s="49">
        <v>1495000</v>
      </c>
      <c r="F390" s="170"/>
      <c r="G390" s="695"/>
      <c r="H390" s="695"/>
      <c r="I390" s="695"/>
      <c r="J390" s="290"/>
      <c r="K390" s="404" t="s">
        <v>1414</v>
      </c>
      <c r="L390" s="150"/>
      <c r="M390" s="1"/>
      <c r="N390" s="1"/>
      <c r="O390" s="1"/>
      <c r="P390" s="1"/>
      <c r="Q390" s="41"/>
      <c r="R390" s="1"/>
      <c r="S390" s="1"/>
      <c r="T390" s="1"/>
      <c r="U390" s="41"/>
      <c r="V390" s="1"/>
      <c r="W390" s="1"/>
      <c r="X390" s="1"/>
      <c r="Y390" s="1"/>
      <c r="Z390" s="1"/>
      <c r="AA390" s="1"/>
      <c r="AD390" s="3"/>
    </row>
    <row r="391" spans="1:31" s="180" customFormat="1" ht="120.75" customHeight="1" x14ac:dyDescent="0.25">
      <c r="A391" s="456"/>
      <c r="B391" s="794"/>
      <c r="C391" s="248"/>
      <c r="D391" s="295" t="s">
        <v>439</v>
      </c>
      <c r="E391" s="49"/>
      <c r="F391" s="170"/>
      <c r="G391" s="23"/>
      <c r="H391" s="170"/>
      <c r="I391" s="244"/>
      <c r="J391" s="290"/>
      <c r="K391" s="158"/>
      <c r="L391" s="150"/>
      <c r="M391" s="1"/>
      <c r="N391" s="1"/>
      <c r="O391" s="1"/>
      <c r="P391" s="1"/>
      <c r="Q391" s="41"/>
      <c r="R391" s="1"/>
      <c r="S391" s="1"/>
      <c r="T391" s="1"/>
      <c r="U391" s="41"/>
      <c r="V391" s="1"/>
      <c r="W391" s="1"/>
      <c r="X391" s="1"/>
      <c r="Y391" s="1"/>
      <c r="Z391" s="1"/>
      <c r="AA391" s="1"/>
      <c r="AD391" s="3"/>
    </row>
    <row r="392" spans="1:31" ht="63" x14ac:dyDescent="0.25">
      <c r="A392" s="776" t="s">
        <v>21</v>
      </c>
      <c r="B392"/>
      <c r="C392"/>
      <c r="D392"/>
      <c r="E392" s="62" t="e">
        <f>SUM(E224:E310)</f>
        <v>#REF!</v>
      </c>
      <c r="F392" s="11"/>
      <c r="G392" s="23"/>
      <c r="H392" s="23"/>
      <c r="I392" s="23"/>
      <c r="J392" s="23"/>
      <c r="K392" s="23"/>
      <c r="L392" s="23"/>
      <c r="M392" s="23"/>
      <c r="N392" s="23"/>
      <c r="O392" s="48"/>
      <c r="P392" s="48"/>
      <c r="Q392" s="48"/>
      <c r="R392" s="48"/>
      <c r="S392" s="23"/>
      <c r="T392" s="23"/>
      <c r="U392" s="48"/>
      <c r="V392" s="23"/>
      <c r="W392" s="23"/>
      <c r="X392" s="23"/>
      <c r="Y392" s="23"/>
      <c r="Z392" s="23"/>
      <c r="AA392" s="23"/>
      <c r="AB392" s="4"/>
      <c r="AE392" s="4"/>
    </row>
    <row r="393" spans="1:31" x14ac:dyDescent="0.25">
      <c r="A393" s="776"/>
      <c r="B393" s="4" t="s">
        <v>80</v>
      </c>
      <c r="C393" s="776"/>
      <c r="D393" s="603"/>
      <c r="E393" s="62" t="e">
        <f>SUM(E392)</f>
        <v>#REF!</v>
      </c>
      <c r="F393" s="11"/>
      <c r="G393" s="23"/>
      <c r="H393" s="23"/>
      <c r="I393" s="23"/>
      <c r="J393" s="23"/>
      <c r="K393" s="23"/>
      <c r="L393" s="23"/>
      <c r="M393" s="23"/>
      <c r="N393" s="23"/>
      <c r="O393" s="48"/>
      <c r="P393" s="48"/>
      <c r="Q393" s="48"/>
      <c r="R393" s="48"/>
      <c r="S393" s="23"/>
      <c r="T393" s="23"/>
      <c r="U393" s="48"/>
      <c r="V393" s="23"/>
      <c r="W393" s="23"/>
      <c r="X393" s="23"/>
      <c r="Y393" s="23"/>
      <c r="Z393" s="23"/>
      <c r="AA393" s="23"/>
      <c r="AB393" s="4"/>
      <c r="AE393" s="4"/>
    </row>
    <row r="394" spans="1:31" x14ac:dyDescent="0.25">
      <c r="A394" s="776"/>
      <c r="B394" s="776" t="s">
        <v>296</v>
      </c>
      <c r="C394" s="776"/>
      <c r="D394" s="775"/>
      <c r="E394" s="62">
        <v>20291144</v>
      </c>
      <c r="F394" s="11"/>
      <c r="G394" s="23"/>
      <c r="H394" s="23"/>
      <c r="I394" s="23"/>
      <c r="J394" s="23"/>
      <c r="K394" s="23"/>
      <c r="L394" s="23"/>
      <c r="M394" s="23"/>
      <c r="N394" s="23"/>
      <c r="O394" s="48"/>
      <c r="P394" s="48"/>
      <c r="Q394" s="48"/>
      <c r="R394" s="48"/>
      <c r="S394" s="23"/>
      <c r="T394" s="23"/>
      <c r="U394" s="48"/>
      <c r="V394" s="23"/>
      <c r="W394" s="23"/>
      <c r="X394" s="23"/>
      <c r="Y394" s="23"/>
      <c r="Z394" s="23"/>
      <c r="AA394" s="23"/>
      <c r="AB394" s="4"/>
      <c r="AE394" s="4"/>
    </row>
    <row r="395" spans="1:31" ht="157.5" x14ac:dyDescent="0.25">
      <c r="A395" s="775" t="s">
        <v>277</v>
      </c>
      <c r="B395"/>
      <c r="C395"/>
      <c r="D395"/>
      <c r="E395"/>
      <c r="F395" s="11"/>
      <c r="G395" s="23"/>
      <c r="H395" s="23"/>
      <c r="I395" s="23"/>
      <c r="J395" s="23"/>
      <c r="K395" s="23"/>
      <c r="L395" s="23"/>
      <c r="M395" s="23"/>
      <c r="N395" s="23"/>
      <c r="O395" s="48"/>
      <c r="P395" s="48"/>
      <c r="Q395" s="48"/>
      <c r="R395" s="48"/>
      <c r="S395" s="23"/>
      <c r="T395" s="23"/>
      <c r="U395" s="48"/>
      <c r="V395" s="23"/>
      <c r="W395" s="23"/>
      <c r="X395" s="23"/>
      <c r="Y395" s="23"/>
      <c r="Z395" s="23"/>
      <c r="AA395" s="23"/>
      <c r="AB395" s="4"/>
      <c r="AE395" s="4"/>
    </row>
    <row r="396" spans="1:31" ht="314.25" customHeight="1" x14ac:dyDescent="0.25">
      <c r="A396" s="795" t="s">
        <v>219</v>
      </c>
      <c r="B396" s="786" t="s">
        <v>278</v>
      </c>
      <c r="C396" s="406" t="s">
        <v>188</v>
      </c>
      <c r="D396" s="44" t="s">
        <v>499</v>
      </c>
      <c r="E396" s="49">
        <v>11500</v>
      </c>
      <c r="F396" s="11" t="s">
        <v>280</v>
      </c>
      <c r="G396" s="72" t="s">
        <v>431</v>
      </c>
      <c r="H396" s="408">
        <v>43494</v>
      </c>
      <c r="I396" s="408">
        <v>43525</v>
      </c>
      <c r="J396" s="14" t="s">
        <v>432</v>
      </c>
      <c r="K396" s="18" t="s">
        <v>1322</v>
      </c>
      <c r="L396" s="292" t="s">
        <v>433</v>
      </c>
      <c r="M396" s="292" t="s">
        <v>434</v>
      </c>
      <c r="N396" s="292" t="s">
        <v>485</v>
      </c>
      <c r="O396" s="199"/>
      <c r="P396" s="199"/>
      <c r="Q396" s="199">
        <v>11648.48</v>
      </c>
      <c r="R396" s="199"/>
      <c r="S396" s="292" t="s">
        <v>1229</v>
      </c>
      <c r="T396" s="692">
        <v>43950</v>
      </c>
      <c r="U396" s="199">
        <v>11067.78</v>
      </c>
      <c r="V396" s="692">
        <v>43936</v>
      </c>
      <c r="W396" s="292"/>
      <c r="X396" s="292"/>
      <c r="Y396" s="692">
        <v>43970</v>
      </c>
      <c r="Z396" s="293" t="s">
        <v>1321</v>
      </c>
      <c r="AA396" s="292" t="s">
        <v>435</v>
      </c>
      <c r="AB396" s="4"/>
      <c r="AE396" s="4"/>
    </row>
    <row r="397" spans="1:31" x14ac:dyDescent="0.25">
      <c r="A397" s="795"/>
      <c r="B397" s="786"/>
      <c r="C397" s="406"/>
      <c r="D397" s="44" t="s">
        <v>499</v>
      </c>
      <c r="E397" s="49"/>
      <c r="F397" s="11"/>
      <c r="G397" s="396"/>
      <c r="H397" s="487"/>
      <c r="I397" s="487"/>
      <c r="J397" s="495"/>
      <c r="K397" s="43"/>
      <c r="L397" s="292"/>
      <c r="M397" s="292"/>
      <c r="N397" s="292"/>
      <c r="O397" s="199"/>
      <c r="P397" s="199"/>
      <c r="Q397" s="199"/>
      <c r="R397" s="199"/>
      <c r="S397" s="292" t="s">
        <v>773</v>
      </c>
      <c r="T397" s="692">
        <v>43970</v>
      </c>
      <c r="U397" s="199">
        <v>580.9</v>
      </c>
      <c r="V397" s="692"/>
      <c r="W397" s="292"/>
      <c r="X397" s="292"/>
      <c r="Y397" s="692"/>
      <c r="Z397" s="293"/>
      <c r="AA397" s="292"/>
      <c r="AB397" s="4"/>
      <c r="AE397" s="4"/>
    </row>
    <row r="398" spans="1:31" x14ac:dyDescent="0.25">
      <c r="A398" s="795"/>
      <c r="B398" s="786"/>
      <c r="C398" s="406"/>
      <c r="D398" s="44" t="s">
        <v>499</v>
      </c>
      <c r="E398" s="49"/>
      <c r="F398" s="11"/>
      <c r="G398" s="396"/>
      <c r="H398" s="487"/>
      <c r="I398" s="487"/>
      <c r="J398" s="495"/>
      <c r="K398" s="43"/>
      <c r="L398" s="292"/>
      <c r="M398" s="292"/>
      <c r="N398" s="292"/>
      <c r="O398" s="199"/>
      <c r="P398" s="199"/>
      <c r="Q398" s="199"/>
      <c r="R398" s="199"/>
      <c r="S398" s="292" t="s">
        <v>552</v>
      </c>
      <c r="T398" s="692">
        <v>43991</v>
      </c>
      <c r="U398" s="199">
        <v>82.71</v>
      </c>
      <c r="V398" s="692"/>
      <c r="W398" s="292"/>
      <c r="X398" s="292"/>
      <c r="Y398" s="692"/>
      <c r="Z398" s="293"/>
      <c r="AA398" s="292"/>
      <c r="AB398" s="4"/>
      <c r="AE398" s="4"/>
    </row>
    <row r="399" spans="1:31" ht="236.25" customHeight="1" x14ac:dyDescent="0.25">
      <c r="A399" s="409" t="s">
        <v>220</v>
      </c>
      <c r="B399" s="786" t="s">
        <v>279</v>
      </c>
      <c r="C399" s="795" t="s">
        <v>188</v>
      </c>
      <c r="D399" s="44" t="s">
        <v>499</v>
      </c>
      <c r="E399" s="165">
        <v>9750</v>
      </c>
      <c r="F399" s="11" t="s">
        <v>143</v>
      </c>
      <c r="G399" s="396" t="s">
        <v>436</v>
      </c>
      <c r="H399" s="439">
        <v>43494</v>
      </c>
      <c r="I399" s="439">
        <v>43525</v>
      </c>
      <c r="J399" s="40" t="s">
        <v>1170</v>
      </c>
      <c r="K399" s="158" t="s">
        <v>1866</v>
      </c>
      <c r="L399" s="292" t="s">
        <v>497</v>
      </c>
      <c r="M399" s="292" t="s">
        <v>334</v>
      </c>
      <c r="N399" s="292" t="s">
        <v>783</v>
      </c>
      <c r="O399" s="199"/>
      <c r="P399" s="199"/>
      <c r="Q399" s="199">
        <v>9320</v>
      </c>
      <c r="R399" s="199"/>
      <c r="S399" s="292" t="s">
        <v>883</v>
      </c>
      <c r="T399" s="692">
        <v>43915</v>
      </c>
      <c r="U399" s="199">
        <v>7569.78</v>
      </c>
      <c r="V399" s="692">
        <v>43885</v>
      </c>
      <c r="W399" s="292"/>
      <c r="X399" s="292"/>
      <c r="Y399" s="692">
        <v>43916</v>
      </c>
      <c r="Z399" s="292" t="s">
        <v>1197</v>
      </c>
      <c r="AA399" s="292" t="s">
        <v>498</v>
      </c>
      <c r="AB399" s="4"/>
      <c r="AE399" s="4"/>
    </row>
    <row r="400" spans="1:31" x14ac:dyDescent="0.25">
      <c r="A400" s="409"/>
      <c r="B400" s="786"/>
      <c r="C400" s="795"/>
      <c r="D400" s="44" t="s">
        <v>499</v>
      </c>
      <c r="E400" s="165"/>
      <c r="F400" s="11"/>
      <c r="G400" s="396"/>
      <c r="H400" s="439"/>
      <c r="I400" s="439"/>
      <c r="J400" s="40"/>
      <c r="K400" s="158"/>
      <c r="L400" s="292"/>
      <c r="M400" s="292"/>
      <c r="N400" s="292"/>
      <c r="O400" s="199"/>
      <c r="P400" s="199"/>
      <c r="Q400" s="199"/>
      <c r="R400" s="199"/>
      <c r="S400" s="292" t="s">
        <v>635</v>
      </c>
      <c r="T400" s="692">
        <v>43927</v>
      </c>
      <c r="U400" s="199">
        <v>1750.22</v>
      </c>
      <c r="V400" s="692"/>
      <c r="W400" s="292"/>
      <c r="X400" s="292"/>
      <c r="Y400" s="692"/>
      <c r="Z400" s="292"/>
      <c r="AA400" s="292"/>
      <c r="AB400" s="4"/>
      <c r="AE400" s="4"/>
    </row>
    <row r="401" spans="1:31" x14ac:dyDescent="0.25">
      <c r="A401" s="409"/>
      <c r="B401" s="786"/>
      <c r="C401" s="795"/>
      <c r="D401" s="44" t="s">
        <v>499</v>
      </c>
      <c r="E401" s="165"/>
      <c r="F401" s="11"/>
      <c r="G401" s="396"/>
      <c r="H401" s="439"/>
      <c r="I401" s="439"/>
      <c r="J401" s="40"/>
      <c r="K401" s="158"/>
      <c r="L401" s="582"/>
      <c r="M401" s="292"/>
      <c r="N401" s="292"/>
      <c r="O401" s="199"/>
      <c r="P401" s="199"/>
      <c r="Q401" s="199"/>
      <c r="R401" s="199"/>
      <c r="S401" s="292" t="s">
        <v>552</v>
      </c>
      <c r="T401" s="692">
        <v>43970</v>
      </c>
      <c r="U401" s="199">
        <v>66.17</v>
      </c>
      <c r="V401" s="692"/>
      <c r="W401" s="292"/>
      <c r="X401" s="292"/>
      <c r="Y401" s="692"/>
      <c r="Z401" s="292"/>
      <c r="AA401" s="292"/>
      <c r="AB401" s="4"/>
      <c r="AE401" s="4"/>
    </row>
    <row r="402" spans="1:31" ht="134.25" customHeight="1" x14ac:dyDescent="0.25">
      <c r="A402" s="795" t="s">
        <v>221</v>
      </c>
      <c r="B402" s="786" t="s">
        <v>281</v>
      </c>
      <c r="C402" s="795" t="s">
        <v>188</v>
      </c>
      <c r="D402" s="44" t="s">
        <v>499</v>
      </c>
      <c r="E402" s="165">
        <v>23500</v>
      </c>
      <c r="F402" s="11" t="s">
        <v>282</v>
      </c>
      <c r="G402" s="793" t="s">
        <v>1171</v>
      </c>
      <c r="H402" s="411" t="s">
        <v>1172</v>
      </c>
      <c r="I402" s="641" t="s">
        <v>1173</v>
      </c>
      <c r="J402" s="166" t="s">
        <v>1174</v>
      </c>
      <c r="K402" s="784" t="s">
        <v>1825</v>
      </c>
      <c r="L402" s="160"/>
      <c r="M402" s="23" t="s">
        <v>440</v>
      </c>
      <c r="N402" s="23"/>
      <c r="O402" s="48"/>
      <c r="P402" s="48"/>
      <c r="Q402" s="48"/>
      <c r="R402" s="48"/>
      <c r="S402" s="23"/>
      <c r="T402" s="23"/>
      <c r="U402" s="48"/>
      <c r="V402" s="23"/>
      <c r="W402" s="23"/>
      <c r="X402" s="23"/>
      <c r="Y402" s="23"/>
      <c r="Z402" s="143" t="s">
        <v>713</v>
      </c>
      <c r="AA402" s="23"/>
      <c r="AB402" s="4"/>
      <c r="AE402" s="4"/>
    </row>
    <row r="403" spans="1:31" ht="29.25" customHeight="1" x14ac:dyDescent="0.25">
      <c r="A403" s="795" t="s">
        <v>222</v>
      </c>
      <c r="B403" s="786" t="s">
        <v>293</v>
      </c>
      <c r="C403" s="795" t="s">
        <v>188</v>
      </c>
      <c r="D403" s="44" t="s">
        <v>499</v>
      </c>
      <c r="E403" s="165">
        <v>23500</v>
      </c>
      <c r="F403" s="11"/>
      <c r="G403" s="793"/>
      <c r="H403" s="411"/>
      <c r="I403" s="411"/>
      <c r="J403" s="166"/>
      <c r="K403" s="412" t="s">
        <v>713</v>
      </c>
      <c r="M403" s="23"/>
      <c r="N403" s="23"/>
      <c r="O403" s="48"/>
      <c r="P403" s="48"/>
      <c r="Q403" s="48"/>
      <c r="R403" s="48"/>
      <c r="S403" s="23"/>
      <c r="T403" s="23"/>
      <c r="U403" s="48"/>
      <c r="V403" s="23"/>
      <c r="W403" s="23"/>
      <c r="X403" s="23"/>
      <c r="Y403" s="23"/>
      <c r="Z403" s="143" t="s">
        <v>713</v>
      </c>
      <c r="AA403" s="23"/>
      <c r="AB403" s="4"/>
      <c r="AE403" s="4"/>
    </row>
    <row r="404" spans="1:31" ht="76.5" customHeight="1" x14ac:dyDescent="0.25">
      <c r="A404" s="795" t="s">
        <v>223</v>
      </c>
      <c r="B404" s="786" t="s">
        <v>758</v>
      </c>
      <c r="C404" s="795" t="s">
        <v>188</v>
      </c>
      <c r="D404" s="9" t="s">
        <v>499</v>
      </c>
      <c r="E404" s="165">
        <v>17000</v>
      </c>
      <c r="F404" s="11"/>
      <c r="G404" s="695" t="s">
        <v>1710</v>
      </c>
      <c r="H404" s="677">
        <v>44021</v>
      </c>
      <c r="I404" s="677">
        <v>44029</v>
      </c>
      <c r="J404" s="678" t="s">
        <v>1707</v>
      </c>
      <c r="K404" s="671" t="s">
        <v>1948</v>
      </c>
      <c r="L404" s="83"/>
      <c r="M404" s="23"/>
      <c r="N404" s="23"/>
      <c r="O404" s="48"/>
      <c r="P404" s="48"/>
      <c r="Q404" s="48"/>
      <c r="R404" s="48"/>
      <c r="S404" s="23"/>
      <c r="T404" s="23"/>
      <c r="U404" s="48"/>
      <c r="V404" s="23"/>
      <c r="W404" s="23"/>
      <c r="X404" s="23"/>
      <c r="Y404" s="23"/>
      <c r="Z404" s="143" t="s">
        <v>757</v>
      </c>
      <c r="AA404" s="23"/>
      <c r="AB404" s="4"/>
      <c r="AE404" s="4"/>
    </row>
    <row r="405" spans="1:31" x14ac:dyDescent="0.25">
      <c r="A405" s="795"/>
      <c r="B405" s="786" t="s">
        <v>80</v>
      </c>
      <c r="C405" s="795"/>
      <c r="D405" s="44"/>
      <c r="E405" s="62">
        <f>SUM(E396:E404)</f>
        <v>85250</v>
      </c>
      <c r="F405" s="11"/>
      <c r="G405" s="23"/>
      <c r="H405" s="23"/>
      <c r="I405" s="23"/>
      <c r="J405" s="23"/>
      <c r="K405" s="23"/>
      <c r="L405" s="23"/>
      <c r="M405" s="23"/>
      <c r="N405" s="23"/>
      <c r="O405" s="48"/>
      <c r="P405" s="48"/>
      <c r="Q405" s="48"/>
      <c r="R405" s="48"/>
      <c r="S405" s="23"/>
      <c r="T405" s="23"/>
      <c r="U405" s="48"/>
      <c r="V405" s="23"/>
      <c r="W405" s="23"/>
      <c r="X405" s="23"/>
      <c r="Y405" s="23"/>
      <c r="Z405" s="23"/>
      <c r="AA405" s="23"/>
      <c r="AB405" s="4"/>
      <c r="AE405" s="4"/>
    </row>
    <row r="406" spans="1:31" ht="63" x14ac:dyDescent="0.25">
      <c r="A406" s="775" t="s">
        <v>296</v>
      </c>
      <c r="B406"/>
      <c r="C406"/>
      <c r="D406"/>
      <c r="E406" s="25">
        <v>85456</v>
      </c>
      <c r="F406" s="11"/>
      <c r="G406" s="23"/>
      <c r="H406" s="23"/>
      <c r="I406" s="23"/>
      <c r="J406" s="23"/>
      <c r="K406" s="23"/>
      <c r="L406" s="23"/>
      <c r="M406" s="23"/>
      <c r="N406" s="23"/>
      <c r="O406" s="48"/>
      <c r="P406" s="48"/>
      <c r="Q406" s="48"/>
      <c r="R406" s="48"/>
      <c r="S406" s="23"/>
      <c r="T406" s="23"/>
      <c r="U406" s="48"/>
      <c r="V406" s="23"/>
      <c r="W406" s="23"/>
      <c r="X406" s="23"/>
      <c r="Y406" s="23"/>
      <c r="Z406" s="23"/>
      <c r="AA406" s="23"/>
      <c r="AB406" s="4"/>
      <c r="AE406" s="4"/>
    </row>
    <row r="407" spans="1:31" x14ac:dyDescent="0.25">
      <c r="A407" s="795"/>
      <c r="B407" s="325"/>
      <c r="C407" s="46"/>
      <c r="D407" s="604"/>
      <c r="E407" s="62" t="e">
        <f>E392+E220+E207+E128</f>
        <v>#REF!</v>
      </c>
      <c r="F407" s="23"/>
      <c r="G407" s="23"/>
      <c r="H407" s="23"/>
      <c r="I407" s="23"/>
      <c r="J407" s="23"/>
      <c r="K407" s="23"/>
      <c r="L407" s="23"/>
      <c r="M407" s="23"/>
      <c r="N407" s="23"/>
      <c r="O407" s="48"/>
      <c r="P407" s="48"/>
      <c r="Q407" s="48"/>
      <c r="R407" s="48"/>
      <c r="S407" s="23"/>
      <c r="T407" s="23"/>
      <c r="U407" s="48"/>
      <c r="V407" s="23"/>
      <c r="W407" s="23"/>
      <c r="X407" s="23"/>
      <c r="Y407" s="23"/>
      <c r="Z407" s="23"/>
      <c r="AA407" s="23"/>
      <c r="AB407" s="4"/>
      <c r="AE407" s="4"/>
    </row>
    <row r="408" spans="1:31" ht="173.25" x14ac:dyDescent="0.25">
      <c r="A408" s="785" t="s">
        <v>11</v>
      </c>
      <c r="B408"/>
      <c r="C408"/>
      <c r="D408"/>
      <c r="E408" s="62" t="e">
        <f>#REF!+#REF!+#REF!+#REF!+#REF!+#REF!+#REF!+#REF!+#REF!+#REF!</f>
        <v>#REF!</v>
      </c>
      <c r="F408" s="23"/>
      <c r="G408" s="23"/>
      <c r="H408" s="23"/>
      <c r="I408" s="23"/>
      <c r="J408" s="23"/>
      <c r="K408" s="23"/>
      <c r="L408" s="23"/>
      <c r="M408" s="23"/>
      <c r="N408" s="23"/>
      <c r="O408" s="48"/>
      <c r="P408" s="48"/>
      <c r="Q408" s="48"/>
      <c r="R408" s="48"/>
      <c r="S408" s="23"/>
      <c r="T408" s="23"/>
      <c r="U408" s="48"/>
      <c r="V408" s="23"/>
      <c r="W408" s="23"/>
      <c r="X408" s="23"/>
      <c r="Y408" s="23"/>
      <c r="Z408" s="23"/>
      <c r="AA408" s="23"/>
      <c r="AB408" s="4"/>
      <c r="AE408" s="4"/>
    </row>
    <row r="409" spans="1:31" ht="54" customHeight="1" x14ac:dyDescent="0.25">
      <c r="A409" s="776" t="s">
        <v>23</v>
      </c>
      <c r="B409" s="786" t="s">
        <v>244</v>
      </c>
      <c r="C409"/>
      <c r="D409"/>
      <c r="E409"/>
      <c r="F409" s="23"/>
      <c r="G409" s="23"/>
      <c r="H409" s="23"/>
      <c r="I409" s="23"/>
      <c r="J409" s="23"/>
      <c r="K409" s="23"/>
      <c r="L409" s="23"/>
      <c r="M409" s="23"/>
      <c r="N409" s="23"/>
      <c r="O409" s="48"/>
      <c r="P409" s="48"/>
      <c r="Q409" s="48"/>
      <c r="R409" s="48"/>
      <c r="S409" s="23"/>
      <c r="T409" s="23"/>
      <c r="U409" s="48"/>
      <c r="V409" s="23"/>
      <c r="W409" s="23"/>
      <c r="X409" s="23"/>
      <c r="Y409" s="23"/>
      <c r="Z409" s="23"/>
      <c r="AA409" s="23"/>
      <c r="AB409" s="4"/>
      <c r="AE409" s="4"/>
    </row>
    <row r="410" spans="1:31" ht="126" x14ac:dyDescent="0.25">
      <c r="A410" s="795" t="s">
        <v>24</v>
      </c>
      <c r="B410" s="784" t="s">
        <v>241</v>
      </c>
      <c r="C410" s="786"/>
      <c r="D410" s="44"/>
      <c r="E410" s="44"/>
      <c r="F410" s="797"/>
      <c r="G410" s="23"/>
      <c r="H410" s="23"/>
      <c r="I410" s="23"/>
      <c r="J410" s="23"/>
      <c r="K410" s="23"/>
      <c r="L410" s="23"/>
      <c r="M410" s="23"/>
      <c r="N410" s="23"/>
      <c r="O410" s="48"/>
      <c r="P410" s="48"/>
      <c r="Q410" s="48"/>
      <c r="R410" s="48"/>
      <c r="S410" s="23"/>
      <c r="T410" s="23"/>
      <c r="U410" s="48"/>
      <c r="V410" s="23"/>
      <c r="W410" s="23"/>
      <c r="X410" s="23"/>
      <c r="Y410" s="23"/>
      <c r="Z410" s="23"/>
      <c r="AA410" s="23"/>
      <c r="AB410" s="4"/>
      <c r="AE410" s="4"/>
    </row>
    <row r="411" spans="1:31" ht="57.75" customHeight="1" x14ac:dyDescent="0.25">
      <c r="A411" s="415"/>
      <c r="B411" s="416" t="s">
        <v>851</v>
      </c>
      <c r="C411" s="417"/>
      <c r="D411" s="425"/>
      <c r="E411" s="425"/>
      <c r="F411" s="797"/>
      <c r="G411" s="23"/>
      <c r="H411" s="23"/>
      <c r="I411" s="23"/>
      <c r="J411" s="23"/>
      <c r="K411" s="23"/>
      <c r="L411" s="23"/>
      <c r="M411" s="23"/>
      <c r="N411" s="23"/>
      <c r="O411" s="48"/>
      <c r="P411" s="48"/>
      <c r="Q411" s="48"/>
      <c r="R411" s="48"/>
      <c r="S411" s="23"/>
      <c r="T411" s="23"/>
      <c r="U411" s="48"/>
      <c r="V411" s="23"/>
      <c r="W411" s="23"/>
      <c r="X411" s="23"/>
      <c r="Y411" s="23"/>
      <c r="Z411" s="23"/>
      <c r="AA411" s="23"/>
      <c r="AB411" s="4"/>
      <c r="AE411" s="4"/>
    </row>
    <row r="412" spans="1:31" ht="193.5" customHeight="1" x14ac:dyDescent="0.25">
      <c r="A412" s="776" t="s">
        <v>188</v>
      </c>
      <c r="B412" s="786" t="s">
        <v>910</v>
      </c>
      <c r="C412" s="786" t="s">
        <v>1083</v>
      </c>
      <c r="D412" s="44"/>
      <c r="E412" s="171">
        <v>137550</v>
      </c>
      <c r="F412" s="23"/>
      <c r="G412" s="693">
        <v>43899</v>
      </c>
      <c r="H412" s="693">
        <v>43900</v>
      </c>
      <c r="I412" s="693">
        <v>43903</v>
      </c>
      <c r="J412" s="484" t="s">
        <v>1087</v>
      </c>
      <c r="K412" s="585" t="s">
        <v>1949</v>
      </c>
      <c r="L412" s="446"/>
      <c r="M412" s="23" t="s">
        <v>434</v>
      </c>
      <c r="N412" s="23"/>
      <c r="O412" s="48"/>
      <c r="P412" s="48"/>
      <c r="Q412" s="48"/>
      <c r="R412" s="48"/>
      <c r="S412" s="23"/>
      <c r="T412" s="23"/>
      <c r="U412" s="48"/>
      <c r="V412" s="23"/>
      <c r="W412" s="23"/>
      <c r="X412" s="23"/>
      <c r="Y412" s="23"/>
      <c r="Z412" s="143" t="s">
        <v>1182</v>
      </c>
      <c r="AA412" s="23"/>
      <c r="AB412" s="4"/>
      <c r="AE412" s="4"/>
    </row>
    <row r="413" spans="1:31" ht="56.25" customHeight="1" x14ac:dyDescent="0.25">
      <c r="A413" s="796"/>
      <c r="B413" s="786" t="s">
        <v>1695</v>
      </c>
      <c r="C413" s="668" t="s">
        <v>188</v>
      </c>
      <c r="D413" s="669"/>
      <c r="E413" s="670">
        <v>139468.96</v>
      </c>
      <c r="F413" s="23"/>
      <c r="G413" s="695" t="s">
        <v>1692</v>
      </c>
      <c r="H413" s="695">
        <v>44021</v>
      </c>
      <c r="I413" s="695">
        <v>44029</v>
      </c>
      <c r="J413" s="156" t="s">
        <v>1694</v>
      </c>
      <c r="K413" s="671" t="s">
        <v>1826</v>
      </c>
      <c r="L413" s="672"/>
      <c r="M413" s="1"/>
      <c r="O413" s="48"/>
      <c r="P413" s="48"/>
      <c r="Q413" s="48"/>
      <c r="R413" s="48"/>
      <c r="S413" s="23"/>
      <c r="T413" s="23"/>
      <c r="U413" s="48"/>
      <c r="V413" s="23"/>
      <c r="W413" s="23"/>
      <c r="X413" s="23"/>
      <c r="Y413" s="23"/>
      <c r="Z413" s="23"/>
      <c r="AA413" s="23"/>
      <c r="AB413" s="4"/>
      <c r="AE413" s="4"/>
    </row>
    <row r="414" spans="1:31" ht="80.25" customHeight="1" x14ac:dyDescent="0.25">
      <c r="A414" s="796"/>
      <c r="B414" s="786" t="s">
        <v>1696</v>
      </c>
      <c r="C414" s="668" t="s">
        <v>188</v>
      </c>
      <c r="D414" s="44"/>
      <c r="E414" s="670">
        <v>207434.45</v>
      </c>
      <c r="F414" s="23"/>
      <c r="G414" s="695" t="s">
        <v>1692</v>
      </c>
      <c r="H414" s="695">
        <v>44021</v>
      </c>
      <c r="I414" s="695">
        <v>44029</v>
      </c>
      <c r="J414" s="156" t="s">
        <v>1698</v>
      </c>
      <c r="K414" s="671" t="s">
        <v>1827</v>
      </c>
      <c r="L414" s="667"/>
      <c r="M414" s="1"/>
      <c r="O414" s="48"/>
      <c r="P414" s="48"/>
      <c r="Q414" s="48"/>
      <c r="R414" s="48"/>
      <c r="S414" s="23"/>
      <c r="T414" s="23"/>
      <c r="U414" s="48"/>
      <c r="V414" s="23"/>
      <c r="W414" s="23"/>
      <c r="X414" s="23"/>
      <c r="Y414" s="23"/>
      <c r="Z414" s="23"/>
      <c r="AA414" s="23"/>
      <c r="AB414" s="4"/>
      <c r="AE414" s="4"/>
    </row>
    <row r="415" spans="1:31" ht="69" customHeight="1" x14ac:dyDescent="0.25">
      <c r="A415" s="796"/>
      <c r="B415" s="786" t="s">
        <v>1697</v>
      </c>
      <c r="C415" s="668" t="s">
        <v>188</v>
      </c>
      <c r="D415" s="44"/>
      <c r="E415" s="670">
        <v>46489.64</v>
      </c>
      <c r="F415" s="23"/>
      <c r="G415" s="695" t="s">
        <v>1692</v>
      </c>
      <c r="H415" s="695">
        <v>44021</v>
      </c>
      <c r="I415" s="695">
        <v>44029</v>
      </c>
      <c r="J415" s="156" t="s">
        <v>1699</v>
      </c>
      <c r="K415" s="671" t="s">
        <v>1827</v>
      </c>
      <c r="L415" s="667"/>
      <c r="M415" s="1"/>
      <c r="O415" s="48"/>
      <c r="P415" s="48"/>
      <c r="Q415" s="48"/>
      <c r="R415" s="48"/>
      <c r="S415" s="23"/>
      <c r="T415" s="23"/>
      <c r="U415" s="48"/>
      <c r="V415" s="23"/>
      <c r="W415" s="23"/>
      <c r="X415" s="23"/>
      <c r="Y415" s="23"/>
      <c r="Z415" s="23"/>
      <c r="AA415" s="23"/>
      <c r="AB415" s="4"/>
      <c r="AE415" s="4"/>
    </row>
    <row r="416" spans="1:31" ht="46.5" customHeight="1" x14ac:dyDescent="0.25">
      <c r="A416" s="796"/>
      <c r="B416" s="786" t="s">
        <v>1706</v>
      </c>
      <c r="C416" s="668" t="s">
        <v>188</v>
      </c>
      <c r="D416" s="44"/>
      <c r="E416" s="676">
        <v>53871.17</v>
      </c>
      <c r="F416" s="23"/>
      <c r="G416" s="695" t="s">
        <v>1709</v>
      </c>
      <c r="H416" s="677">
        <v>44021</v>
      </c>
      <c r="I416" s="677">
        <v>44029</v>
      </c>
      <c r="J416" s="678" t="s">
        <v>1708</v>
      </c>
      <c r="K416" s="671" t="s">
        <v>1795</v>
      </c>
      <c r="L416" s="667"/>
      <c r="M416" s="1"/>
      <c r="O416" s="48"/>
      <c r="P416" s="48"/>
      <c r="Q416" s="48"/>
      <c r="R416" s="48"/>
      <c r="S416" s="23"/>
      <c r="T416" s="23"/>
      <c r="U416" s="48"/>
      <c r="V416" s="23"/>
      <c r="W416" s="23"/>
      <c r="X416" s="23"/>
      <c r="Y416" s="23"/>
      <c r="Z416" s="23"/>
      <c r="AA416" s="23"/>
      <c r="AB416" s="4"/>
      <c r="AE416" s="4"/>
    </row>
    <row r="417" spans="1:31" s="60" customFormat="1" ht="173.25" x14ac:dyDescent="0.25">
      <c r="A417" s="9"/>
      <c r="B417" s="39" t="s">
        <v>1973</v>
      </c>
      <c r="C417" s="261">
        <v>10</v>
      </c>
      <c r="D417" s="343"/>
      <c r="E417" s="660">
        <v>6994463.7000000002</v>
      </c>
      <c r="F417" s="56"/>
      <c r="G417" s="695" t="s">
        <v>1680</v>
      </c>
      <c r="H417" s="695">
        <v>44021</v>
      </c>
      <c r="I417" s="695">
        <v>44029</v>
      </c>
      <c r="J417" s="156" t="s">
        <v>1682</v>
      </c>
      <c r="K417" s="732" t="s">
        <v>1828</v>
      </c>
      <c r="L417" s="672"/>
      <c r="M417" s="36"/>
      <c r="N417" s="148"/>
      <c r="O417" s="37"/>
      <c r="P417" s="37"/>
      <c r="Q417" s="37"/>
      <c r="R417" s="37"/>
      <c r="S417" s="36"/>
      <c r="T417" s="695"/>
      <c r="U417" s="197"/>
      <c r="V417" s="695"/>
      <c r="W417" s="36"/>
      <c r="X417" s="36"/>
      <c r="Y417" s="695"/>
      <c r="Z417" s="611"/>
      <c r="AA417" s="611"/>
      <c r="AB417" s="38"/>
      <c r="AD417" s="112"/>
      <c r="AE417" s="113"/>
    </row>
    <row r="418" spans="1:31" ht="76.5" customHeight="1" x14ac:dyDescent="0.25">
      <c r="A418" s="795"/>
      <c r="B418" s="784"/>
      <c r="C418"/>
      <c r="D418"/>
      <c r="E418"/>
      <c r="F418" s="23"/>
      <c r="G418" s="695"/>
      <c r="H418" s="695"/>
      <c r="I418" s="695"/>
      <c r="J418" s="793"/>
      <c r="K418" s="335"/>
      <c r="L418" s="160"/>
      <c r="M418" s="23"/>
      <c r="N418" s="23"/>
      <c r="O418" s="48"/>
      <c r="P418" s="48"/>
      <c r="Q418" s="48"/>
      <c r="R418" s="48"/>
      <c r="S418" s="23"/>
      <c r="T418" s="23"/>
      <c r="U418" s="48"/>
      <c r="V418" s="23"/>
      <c r="W418" s="23"/>
      <c r="X418" s="23"/>
      <c r="Y418" s="23"/>
      <c r="Z418" s="23"/>
      <c r="AA418" s="23"/>
      <c r="AB418" s="4"/>
      <c r="AE418" s="4"/>
    </row>
    <row r="419" spans="1:31" x14ac:dyDescent="0.25">
      <c r="A419" s="795"/>
      <c r="B419" s="784"/>
      <c r="C419"/>
      <c r="D419"/>
      <c r="E419"/>
      <c r="F419" s="23"/>
      <c r="O419" s="418"/>
      <c r="P419" s="418"/>
      <c r="Q419" s="418"/>
      <c r="R419" s="418"/>
      <c r="U419" s="418"/>
      <c r="Y419" s="4"/>
      <c r="Z419" s="4"/>
      <c r="AA419" s="4"/>
      <c r="AB419" s="4"/>
      <c r="AE419" s="4"/>
    </row>
    <row r="420" spans="1:31" ht="16.5" thickBot="1" x14ac:dyDescent="0.3">
      <c r="F420" s="4"/>
      <c r="O420" s="418"/>
      <c r="P420" s="418"/>
      <c r="Q420" s="418"/>
      <c r="R420" s="418"/>
      <c r="U420" s="418"/>
      <c r="Y420" s="4"/>
      <c r="Z420" s="4"/>
      <c r="AA420" s="4"/>
      <c r="AB420" s="4"/>
      <c r="AE420" s="4"/>
    </row>
    <row r="421" spans="1:31" ht="16.5" thickBot="1" x14ac:dyDescent="0.3">
      <c r="A421" s="460"/>
      <c r="B421" s="70"/>
      <c r="C421" s="71"/>
      <c r="D421" s="68"/>
      <c r="F421" s="4"/>
      <c r="O421" s="418"/>
      <c r="P421" s="418"/>
      <c r="Q421" s="418"/>
      <c r="R421" s="418"/>
      <c r="U421" s="418"/>
      <c r="Y421" s="4"/>
      <c r="Z421" s="4"/>
      <c r="AA421" s="4"/>
      <c r="AB421" s="4"/>
      <c r="AE421" s="4"/>
    </row>
    <row r="422" spans="1:31" x14ac:dyDescent="0.25">
      <c r="F422" s="4"/>
      <c r="O422" s="418"/>
      <c r="P422" s="418"/>
      <c r="Q422" s="418"/>
      <c r="R422" s="418"/>
      <c r="U422" s="418"/>
      <c r="Y422" s="4"/>
      <c r="Z422" s="4"/>
      <c r="AA422" s="4"/>
      <c r="AB422" s="4"/>
      <c r="AE422" s="4"/>
    </row>
    <row r="423" spans="1:31" x14ac:dyDescent="0.25">
      <c r="F423" s="4"/>
      <c r="O423" s="418"/>
      <c r="P423" s="418"/>
      <c r="Q423" s="418"/>
      <c r="R423" s="418"/>
      <c r="U423" s="418"/>
      <c r="Y423" s="4"/>
      <c r="Z423" s="4"/>
      <c r="AA423" s="4"/>
      <c r="AB423" s="4"/>
      <c r="AE423" s="4"/>
    </row>
    <row r="424" spans="1:31" x14ac:dyDescent="0.25">
      <c r="F424" s="4"/>
      <c r="O424" s="418"/>
      <c r="P424" s="418"/>
      <c r="Q424" s="418"/>
      <c r="R424" s="418"/>
      <c r="U424" s="418"/>
      <c r="Y424" s="4"/>
      <c r="Z424" s="4"/>
      <c r="AA424" s="4"/>
      <c r="AB424" s="4"/>
      <c r="AE424" s="4"/>
    </row>
    <row r="425" spans="1:31" x14ac:dyDescent="0.25">
      <c r="F425" s="4"/>
      <c r="O425" s="418"/>
      <c r="P425" s="418"/>
      <c r="Q425" s="418"/>
      <c r="R425" s="418"/>
      <c r="U425" s="418"/>
      <c r="Y425" s="4"/>
      <c r="Z425" s="4"/>
      <c r="AA425" s="4"/>
      <c r="AB425" s="4"/>
      <c r="AE425" s="4"/>
    </row>
    <row r="426" spans="1:31" x14ac:dyDescent="0.25">
      <c r="F426" s="4"/>
      <c r="O426" s="418"/>
      <c r="P426" s="418"/>
      <c r="Q426" s="418"/>
      <c r="R426" s="418"/>
      <c r="U426" s="418"/>
      <c r="Y426" s="4"/>
      <c r="Z426" s="4"/>
      <c r="AA426" s="4"/>
      <c r="AB426" s="4"/>
      <c r="AE426" s="4"/>
    </row>
    <row r="427" spans="1:31" x14ac:dyDescent="0.25">
      <c r="F427" s="4"/>
      <c r="O427" s="418"/>
      <c r="P427" s="418"/>
      <c r="Q427" s="418"/>
      <c r="R427" s="418"/>
      <c r="U427" s="418"/>
      <c r="Y427" s="4"/>
      <c r="Z427" s="4"/>
      <c r="AA427" s="4"/>
      <c r="AB427" s="4"/>
      <c r="AE427" s="4"/>
    </row>
    <row r="428" spans="1:31" x14ac:dyDescent="0.25">
      <c r="E428" s="419"/>
      <c r="F428" s="4"/>
      <c r="O428" s="418"/>
      <c r="P428" s="418"/>
      <c r="Q428" s="418"/>
      <c r="R428" s="418"/>
      <c r="U428" s="418"/>
      <c r="Y428" s="4"/>
      <c r="Z428" s="4"/>
      <c r="AA428" s="4"/>
      <c r="AB428" s="4"/>
      <c r="AE428" s="4"/>
    </row>
  </sheetData>
  <customSheetViews>
    <customSheetView guid="{F3B14F56-91BF-4C3A-865D-512A27B3E4B4}" state="hidden">
      <selection sqref="A1:XFD1048576"/>
      <pageMargins left="0.7" right="0.7" top="0.75" bottom="0.75" header="0.3" footer="0.3"/>
      <pageSetup paperSize="9" orientation="portrait" r:id="rId1"/>
    </customSheetView>
    <customSheetView guid="{0A0048A5-B70C-4126-A000-7CF0C35E5D5A}" hiddenColumns="1" state="hidden">
      <selection sqref="A1:XFD1048576"/>
      <pageMargins left="0.7" right="0.7" top="0.75" bottom="0.75" header="0.3" footer="0.3"/>
    </customSheetView>
    <customSheetView guid="{080A066A-F75E-47CD-9B48-47528DF543D7}" hiddenColumns="1" state="hidden">
      <selection sqref="A1:XFD1048576"/>
      <pageMargins left="0.7" right="0.7" top="0.75" bottom="0.75" header="0.3" footer="0.3"/>
    </customSheetView>
    <customSheetView guid="{0AF74EA1-C1E5-43A1-B67D-73EC02324901}" hiddenColumns="1" state="hidden">
      <selection sqref="A1:XFD1048576"/>
      <pageMargins left="0.7" right="0.7" top="0.75" bottom="0.75" header="0.3" footer="0.3"/>
    </customSheetView>
    <customSheetView guid="{B6DBF93D-5650-4295-91BF-EB1B834A658C}" hiddenColumns="1" state="hidden">
      <selection sqref="A1:XFD1048576"/>
      <pageMargins left="0.7" right="0.7" top="0.75" bottom="0.75" header="0.3" footer="0.3"/>
    </customSheetView>
    <customSheetView guid="{E0ADDD1A-8DAB-4EE6-AB96-5164D2031A1E}" hiddenColumns="1" state="hidden">
      <selection sqref="A1:XFD1048576"/>
      <pageMargins left="0.7" right="0.7" top="0.75" bottom="0.75" header="0.3" footer="0.3"/>
    </customSheetView>
    <customSheetView guid="{C8265C1C-F0CA-41D5-A350-244C3F45C040}" state="hidden">
      <selection sqref="A1:XFD1048576"/>
      <pageMargins left="0.7" right="0.7" top="0.75" bottom="0.75" header="0.3" footer="0.3"/>
      <pageSetup paperSize="9" orientation="portrait" r:id="rId2"/>
    </customSheetView>
    <customSheetView guid="{F89A76AB-A521-41B4-9D50-91F3901937D6}" state="hidden">
      <selection sqref="A1:XFD1048576"/>
      <pageMargins left="0.7" right="0.7" top="0.75" bottom="0.75" header="0.3" footer="0.3"/>
      <pageSetup paperSize="9" orientation="portrait" r:id="rId3"/>
    </customSheetView>
    <customSheetView guid="{3B6F4D1C-2930-48AB-9B0F-ADA5F4FF7D0C}" state="hidden">
      <selection sqref="A1:XFD1048576"/>
      <pageMargins left="0.7" right="0.7" top="0.75" bottom="0.75" header="0.3" footer="0.3"/>
      <pageSetup paperSize="9" orientation="portrait" r:id="rId4"/>
    </customSheetView>
    <customSheetView guid="{E527C8D5-9B98-49B4-B380-73709A223618}" state="hidden">
      <selection sqref="A1:XFD104857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="80" workbookViewId="0">
      <selection activeCell="Q5" sqref="Q5"/>
    </sheetView>
  </sheetViews>
  <sheetFormatPr defaultRowHeight="15.75" x14ac:dyDescent="0.25"/>
  <cols>
    <col min="1" max="1" width="9.28515625" style="929" bestFit="1" customWidth="1"/>
    <col min="2" max="2" width="34.85546875" style="929" customWidth="1"/>
    <col min="3" max="3" width="9.42578125" style="930" bestFit="1" customWidth="1"/>
    <col min="4" max="4" width="13.140625" style="931" bestFit="1" customWidth="1"/>
    <col min="5" max="5" width="9.140625" style="929" customWidth="1"/>
    <col min="6" max="6" width="15.85546875" style="929" customWidth="1"/>
    <col min="7" max="8" width="11.28515625" style="929" bestFit="1" customWidth="1"/>
    <col min="9" max="9" width="13.42578125" style="906" customWidth="1"/>
    <col min="10" max="10" width="81.85546875" style="885" customWidth="1"/>
    <col min="11" max="11" width="19.28515625" style="885" customWidth="1"/>
    <col min="12" max="19" width="9.140625" style="885"/>
    <col min="20" max="20" width="9.140625" style="886"/>
    <col min="21" max="26" width="9.140625" style="885"/>
  </cols>
  <sheetData>
    <row r="1" spans="1:25" s="887" customFormat="1" ht="45" customHeight="1" x14ac:dyDescent="0.25">
      <c r="A1" s="933"/>
      <c r="B1" s="907"/>
      <c r="C1" s="908"/>
      <c r="D1" s="909"/>
      <c r="E1" s="910"/>
      <c r="F1" s="910"/>
      <c r="G1" s="910"/>
      <c r="H1" s="911"/>
      <c r="I1" s="934" t="s">
        <v>2616</v>
      </c>
      <c r="J1" s="885"/>
      <c r="K1" s="885"/>
      <c r="L1" s="885"/>
      <c r="M1" s="885"/>
      <c r="N1" s="885"/>
      <c r="O1" s="885"/>
      <c r="P1" s="885"/>
      <c r="Q1" s="885"/>
      <c r="R1" s="885"/>
      <c r="S1" s="886"/>
      <c r="T1" s="885"/>
      <c r="U1" s="885"/>
      <c r="V1" s="885"/>
      <c r="W1" s="885"/>
      <c r="X1" s="885"/>
      <c r="Y1" s="885"/>
    </row>
    <row r="2" spans="1:25" s="619" customFormat="1" ht="110.25" x14ac:dyDescent="0.25">
      <c r="A2" s="912" t="s">
        <v>602</v>
      </c>
      <c r="B2" s="912" t="s">
        <v>603</v>
      </c>
      <c r="C2" s="913" t="s">
        <v>604</v>
      </c>
      <c r="D2" s="896" t="s">
        <v>874</v>
      </c>
      <c r="E2" s="932" t="s">
        <v>298</v>
      </c>
      <c r="F2" s="914" t="s">
        <v>299</v>
      </c>
      <c r="G2" s="914" t="s">
        <v>2620</v>
      </c>
      <c r="H2" s="912" t="s">
        <v>301</v>
      </c>
      <c r="I2" s="912" t="s">
        <v>2617</v>
      </c>
      <c r="J2" s="897" t="s">
        <v>303</v>
      </c>
      <c r="K2" s="897" t="s">
        <v>304</v>
      </c>
      <c r="L2" s="897" t="s">
        <v>305</v>
      </c>
      <c r="M2" s="898" t="s">
        <v>306</v>
      </c>
      <c r="N2" s="899"/>
      <c r="O2" s="899"/>
      <c r="P2" s="897"/>
      <c r="Q2" s="897" t="s">
        <v>307</v>
      </c>
      <c r="R2" s="897" t="s">
        <v>308</v>
      </c>
      <c r="S2" s="900"/>
      <c r="T2" s="901" t="s">
        <v>309</v>
      </c>
      <c r="U2" s="897" t="s">
        <v>607</v>
      </c>
      <c r="V2" s="899"/>
      <c r="W2" s="901" t="s">
        <v>311</v>
      </c>
      <c r="X2" s="901" t="s">
        <v>25</v>
      </c>
      <c r="Y2" s="897" t="s">
        <v>304</v>
      </c>
    </row>
    <row r="3" spans="1:25" s="619" customFormat="1" x14ac:dyDescent="0.25">
      <c r="A3" s="915"/>
      <c r="B3" s="915"/>
      <c r="C3" s="916"/>
      <c r="D3" s="917"/>
      <c r="E3" s="902"/>
      <c r="F3" s="902"/>
      <c r="G3" s="902"/>
      <c r="H3" s="903"/>
      <c r="I3" s="897"/>
      <c r="J3" s="899"/>
      <c r="K3" s="899"/>
      <c r="L3" s="899"/>
      <c r="M3" s="898" t="s">
        <v>312</v>
      </c>
      <c r="N3" s="897" t="s">
        <v>313</v>
      </c>
      <c r="O3" s="897" t="s">
        <v>314</v>
      </c>
      <c r="P3" s="897" t="s">
        <v>315</v>
      </c>
      <c r="Q3" s="899"/>
      <c r="R3" s="904"/>
      <c r="S3" s="905"/>
      <c r="T3" s="904"/>
      <c r="U3" s="904"/>
      <c r="V3" s="904"/>
      <c r="W3" s="904"/>
      <c r="X3" s="904"/>
      <c r="Y3" s="904"/>
    </row>
    <row r="4" spans="1:25" s="885" customFormat="1" ht="75" customHeight="1" x14ac:dyDescent="0.25">
      <c r="A4" s="918">
        <v>1</v>
      </c>
      <c r="B4" s="149" t="s">
        <v>2377</v>
      </c>
      <c r="C4" s="919">
        <v>10540</v>
      </c>
      <c r="D4" s="920">
        <v>53075</v>
      </c>
      <c r="E4" s="921" t="s">
        <v>2619</v>
      </c>
      <c r="F4" s="921">
        <v>44222</v>
      </c>
      <c r="G4" s="921">
        <v>44225</v>
      </c>
      <c r="H4" s="936" t="s">
        <v>2618</v>
      </c>
      <c r="I4" s="619" t="s">
        <v>2669</v>
      </c>
      <c r="J4" s="889"/>
      <c r="L4" s="334"/>
      <c r="M4" s="334"/>
      <c r="N4" s="334"/>
      <c r="O4" s="334"/>
      <c r="P4" s="334"/>
      <c r="Q4" s="334"/>
      <c r="R4" s="334"/>
      <c r="S4" s="888"/>
      <c r="T4" s="334"/>
      <c r="U4" s="334"/>
      <c r="V4" s="334"/>
      <c r="W4" s="334"/>
      <c r="X4" s="334"/>
      <c r="Y4" s="334"/>
    </row>
    <row r="5" spans="1:25" s="885" customFormat="1" ht="110.25" x14ac:dyDescent="0.25">
      <c r="A5" s="923">
        <v>2</v>
      </c>
      <c r="B5" s="240" t="s">
        <v>2631</v>
      </c>
      <c r="C5" s="924">
        <v>5000</v>
      </c>
      <c r="D5" s="925">
        <v>100543.6</v>
      </c>
      <c r="E5" s="921" t="s">
        <v>2632</v>
      </c>
      <c r="F5" s="941">
        <v>44236</v>
      </c>
      <c r="G5" s="942">
        <v>44239</v>
      </c>
      <c r="H5" s="936" t="s">
        <v>2633</v>
      </c>
      <c r="I5" s="743" t="s">
        <v>2672</v>
      </c>
      <c r="J5" s="743"/>
      <c r="K5" s="743" t="s">
        <v>416</v>
      </c>
      <c r="L5" s="743"/>
      <c r="M5" s="743"/>
      <c r="N5" s="743"/>
      <c r="O5" s="743"/>
      <c r="P5" s="743"/>
      <c r="Q5" s="743"/>
      <c r="R5" s="890"/>
      <c r="S5" s="891"/>
      <c r="T5" s="743"/>
      <c r="U5" s="743"/>
      <c r="V5" s="743"/>
      <c r="W5" s="743"/>
      <c r="X5" s="334"/>
      <c r="Y5" s="743"/>
    </row>
    <row r="6" spans="1:25" s="895" customFormat="1" ht="110.25" x14ac:dyDescent="0.25">
      <c r="A6" s="926">
        <v>3</v>
      </c>
      <c r="B6" s="45" t="s">
        <v>2641</v>
      </c>
      <c r="C6" s="326">
        <v>1</v>
      </c>
      <c r="D6" s="806">
        <v>285858</v>
      </c>
      <c r="E6" s="939" t="s">
        <v>2642</v>
      </c>
      <c r="F6" s="940">
        <v>44237</v>
      </c>
      <c r="G6" s="940">
        <v>44239</v>
      </c>
      <c r="H6" s="937" t="s">
        <v>2643</v>
      </c>
      <c r="I6" s="743" t="s">
        <v>2670</v>
      </c>
      <c r="J6" s="690"/>
      <c r="K6" s="690"/>
      <c r="L6" s="690"/>
      <c r="M6" s="690"/>
      <c r="N6" s="690"/>
      <c r="O6" s="690"/>
      <c r="P6" s="690"/>
      <c r="Q6" s="690"/>
      <c r="R6" s="892"/>
      <c r="S6" s="893"/>
      <c r="T6" s="892"/>
      <c r="U6" s="690"/>
      <c r="V6" s="690"/>
      <c r="W6" s="690"/>
      <c r="X6" s="690"/>
      <c r="Y6" s="690"/>
    </row>
    <row r="7" spans="1:25" s="894" customFormat="1" ht="110.25" x14ac:dyDescent="0.25">
      <c r="A7" s="926">
        <v>4</v>
      </c>
      <c r="B7" s="480" t="s">
        <v>2646</v>
      </c>
      <c r="C7" s="326">
        <v>92</v>
      </c>
      <c r="D7" s="806">
        <v>2578073.91</v>
      </c>
      <c r="E7" s="939" t="s">
        <v>2647</v>
      </c>
      <c r="F7" s="939">
        <v>44231</v>
      </c>
      <c r="G7" s="939">
        <v>44246</v>
      </c>
      <c r="H7" s="936" t="s">
        <v>2648</v>
      </c>
      <c r="I7" s="690" t="s">
        <v>2671</v>
      </c>
      <c r="J7" s="690"/>
      <c r="K7" s="690"/>
      <c r="L7" s="690"/>
      <c r="M7" s="690"/>
      <c r="N7" s="690"/>
      <c r="O7" s="690"/>
      <c r="P7" s="690"/>
      <c r="Q7" s="690"/>
      <c r="R7" s="892"/>
      <c r="S7" s="893"/>
      <c r="T7" s="892"/>
      <c r="U7" s="690"/>
      <c r="V7" s="690"/>
      <c r="W7" s="690"/>
      <c r="X7" s="690"/>
      <c r="Y7" s="690"/>
    </row>
    <row r="8" spans="1:25" s="894" customFormat="1" ht="110.25" x14ac:dyDescent="0.25">
      <c r="A8" s="926">
        <v>5</v>
      </c>
      <c r="B8" s="45" t="s">
        <v>2650</v>
      </c>
      <c r="C8" s="326">
        <v>60</v>
      </c>
      <c r="D8" s="806">
        <v>4320000</v>
      </c>
      <c r="E8" s="939" t="s">
        <v>2651</v>
      </c>
      <c r="F8" s="939">
        <v>44231</v>
      </c>
      <c r="G8" s="939">
        <v>44246</v>
      </c>
      <c r="H8" s="936" t="s">
        <v>2652</v>
      </c>
      <c r="I8" s="690" t="s">
        <v>2671</v>
      </c>
      <c r="J8" s="690"/>
      <c r="K8" s="690"/>
      <c r="L8" s="690"/>
      <c r="M8" s="690"/>
      <c r="N8" s="690"/>
      <c r="O8" s="690"/>
      <c r="P8" s="690"/>
      <c r="Q8" s="690"/>
      <c r="R8" s="892"/>
      <c r="S8" s="893"/>
      <c r="T8" s="690"/>
      <c r="U8" s="892"/>
      <c r="V8" s="690"/>
      <c r="W8" s="690"/>
      <c r="X8" s="690"/>
      <c r="Y8" s="690"/>
    </row>
    <row r="9" spans="1:25" s="894" customFormat="1" ht="110.25" x14ac:dyDescent="0.25">
      <c r="A9" s="926">
        <v>6</v>
      </c>
      <c r="B9" s="45" t="s">
        <v>44</v>
      </c>
      <c r="C9" s="326">
        <v>400</v>
      </c>
      <c r="D9" s="806">
        <v>161254.54</v>
      </c>
      <c r="E9" s="939" t="s">
        <v>2653</v>
      </c>
      <c r="F9" s="939">
        <v>44231</v>
      </c>
      <c r="G9" s="939">
        <v>44246</v>
      </c>
      <c r="H9" s="936" t="s">
        <v>2654</v>
      </c>
      <c r="I9" s="690" t="s">
        <v>2671</v>
      </c>
      <c r="J9" s="690"/>
      <c r="K9" s="690"/>
      <c r="L9" s="690"/>
      <c r="M9" s="690"/>
      <c r="N9" s="690"/>
      <c r="O9" s="690"/>
      <c r="P9" s="690"/>
      <c r="Q9" s="690"/>
      <c r="R9" s="892"/>
      <c r="S9" s="893"/>
      <c r="T9" s="690"/>
      <c r="U9" s="892"/>
      <c r="V9" s="690"/>
      <c r="W9" s="690"/>
      <c r="X9" s="690"/>
      <c r="Y9" s="690"/>
    </row>
    <row r="10" spans="1:25" s="894" customFormat="1" ht="110.25" x14ac:dyDescent="0.25">
      <c r="A10" s="926">
        <v>7</v>
      </c>
      <c r="B10" s="45" t="s">
        <v>42</v>
      </c>
      <c r="C10" s="326">
        <v>200</v>
      </c>
      <c r="D10" s="806">
        <v>230629.29</v>
      </c>
      <c r="E10" s="939" t="s">
        <v>2655</v>
      </c>
      <c r="F10" s="939">
        <v>44231</v>
      </c>
      <c r="G10" s="939">
        <v>44246</v>
      </c>
      <c r="H10" s="936" t="s">
        <v>2656</v>
      </c>
      <c r="I10" s="690" t="s">
        <v>2671</v>
      </c>
      <c r="J10" s="690"/>
      <c r="K10" s="690"/>
      <c r="L10" s="690"/>
      <c r="M10" s="690"/>
      <c r="N10" s="690"/>
      <c r="O10" s="690"/>
      <c r="P10" s="690"/>
      <c r="Q10" s="690"/>
      <c r="R10" s="892"/>
      <c r="S10" s="893"/>
      <c r="T10" s="690"/>
      <c r="U10" s="892"/>
      <c r="V10" s="690"/>
      <c r="W10" s="690"/>
      <c r="X10" s="690"/>
      <c r="Y10" s="690"/>
    </row>
    <row r="11" spans="1:25" s="894" customFormat="1" ht="110.25" x14ac:dyDescent="0.25">
      <c r="A11" s="926">
        <v>8</v>
      </c>
      <c r="B11" s="45" t="s">
        <v>45</v>
      </c>
      <c r="C11" s="326">
        <v>1000</v>
      </c>
      <c r="D11" s="806">
        <v>18513.77</v>
      </c>
      <c r="E11" s="939" t="s">
        <v>2657</v>
      </c>
      <c r="F11" s="939">
        <v>44231</v>
      </c>
      <c r="G11" s="939">
        <v>44246</v>
      </c>
      <c r="H11" s="936" t="s">
        <v>2658</v>
      </c>
      <c r="I11" s="690" t="s">
        <v>2671</v>
      </c>
      <c r="J11" s="690"/>
      <c r="K11" s="690"/>
      <c r="L11" s="690"/>
      <c r="M11" s="690"/>
      <c r="N11" s="690"/>
      <c r="O11" s="690"/>
      <c r="P11" s="690"/>
      <c r="Q11" s="690"/>
      <c r="R11" s="892"/>
      <c r="S11" s="893"/>
      <c r="T11" s="892"/>
      <c r="U11" s="892"/>
      <c r="V11" s="690"/>
      <c r="W11" s="690"/>
      <c r="X11" s="690"/>
      <c r="Y11" s="690"/>
    </row>
    <row r="12" spans="1:25" s="894" customFormat="1" ht="110.25" x14ac:dyDescent="0.25">
      <c r="A12" s="926">
        <v>9</v>
      </c>
      <c r="B12" s="45" t="s">
        <v>2659</v>
      </c>
      <c r="C12" s="326">
        <v>10</v>
      </c>
      <c r="D12" s="806">
        <v>620000</v>
      </c>
      <c r="E12" s="939" t="s">
        <v>2660</v>
      </c>
      <c r="F12" s="939">
        <v>44231</v>
      </c>
      <c r="G12" s="939">
        <v>44246</v>
      </c>
      <c r="H12" s="936" t="s">
        <v>2661</v>
      </c>
      <c r="I12" s="690" t="s">
        <v>2671</v>
      </c>
      <c r="J12" s="690"/>
      <c r="K12" s="690"/>
      <c r="L12" s="690"/>
      <c r="M12" s="690"/>
      <c r="N12" s="690"/>
      <c r="O12" s="690"/>
      <c r="P12" s="690"/>
      <c r="Q12" s="690"/>
      <c r="R12" s="892"/>
      <c r="S12" s="893"/>
      <c r="T12" s="892"/>
      <c r="U12" s="892"/>
      <c r="V12" s="690"/>
      <c r="W12" s="690"/>
      <c r="X12" s="690"/>
      <c r="Y12" s="690"/>
    </row>
    <row r="13" spans="1:25" s="894" customFormat="1" ht="110.25" x14ac:dyDescent="0.25">
      <c r="A13" s="926">
        <v>10</v>
      </c>
      <c r="B13" s="45" t="s">
        <v>1496</v>
      </c>
      <c r="C13" s="326">
        <v>2400</v>
      </c>
      <c r="D13" s="806">
        <v>2040000</v>
      </c>
      <c r="E13" s="939" t="s">
        <v>2665</v>
      </c>
      <c r="F13" s="939">
        <v>44231</v>
      </c>
      <c r="G13" s="939">
        <v>44246</v>
      </c>
      <c r="H13" s="936" t="s">
        <v>2662</v>
      </c>
      <c r="I13" s="690" t="s">
        <v>2649</v>
      </c>
      <c r="J13" s="690"/>
      <c r="K13" s="690"/>
      <c r="L13" s="690"/>
      <c r="M13" s="690"/>
      <c r="N13" s="690"/>
      <c r="O13" s="690"/>
      <c r="P13" s="690"/>
      <c r="Q13" s="690"/>
      <c r="R13" s="892"/>
      <c r="S13" s="893"/>
      <c r="T13" s="892"/>
      <c r="U13" s="892"/>
      <c r="V13" s="690"/>
      <c r="W13" s="690"/>
      <c r="X13" s="690"/>
      <c r="Y13" s="690"/>
    </row>
    <row r="14" spans="1:25" s="894" customFormat="1" ht="110.25" x14ac:dyDescent="0.25">
      <c r="A14" s="926">
        <v>11</v>
      </c>
      <c r="B14" s="45" t="s">
        <v>2664</v>
      </c>
      <c r="C14" s="326">
        <v>2000</v>
      </c>
      <c r="D14" s="806">
        <v>2150000</v>
      </c>
      <c r="E14" s="939" t="s">
        <v>2665</v>
      </c>
      <c r="F14" s="939">
        <v>44231</v>
      </c>
      <c r="G14" s="939">
        <v>44246</v>
      </c>
      <c r="H14" s="936" t="s">
        <v>2663</v>
      </c>
      <c r="I14" s="690" t="s">
        <v>2649</v>
      </c>
      <c r="J14" s="690"/>
      <c r="K14" s="690"/>
      <c r="L14" s="690"/>
      <c r="M14" s="690"/>
      <c r="N14" s="690"/>
      <c r="O14" s="690"/>
      <c r="P14" s="690"/>
      <c r="Q14" s="690"/>
      <c r="R14" s="892"/>
      <c r="S14" s="893"/>
      <c r="T14" s="892"/>
      <c r="U14" s="892"/>
      <c r="V14" s="690"/>
      <c r="W14" s="690"/>
      <c r="X14" s="690"/>
      <c r="Y14" s="690"/>
    </row>
    <row r="15" spans="1:25" s="894" customFormat="1" ht="110.25" x14ac:dyDescent="0.25">
      <c r="A15" s="926">
        <v>12</v>
      </c>
      <c r="B15" s="45" t="s">
        <v>2071</v>
      </c>
      <c r="C15" s="326">
        <v>3</v>
      </c>
      <c r="D15" s="806">
        <v>3690431.24</v>
      </c>
      <c r="E15" s="939" t="s">
        <v>2666</v>
      </c>
      <c r="F15" s="939">
        <v>44231</v>
      </c>
      <c r="G15" s="943">
        <v>44246</v>
      </c>
      <c r="H15" s="936" t="s">
        <v>2667</v>
      </c>
      <c r="I15" s="690" t="s">
        <v>2649</v>
      </c>
      <c r="J15" s="690"/>
      <c r="K15" s="690"/>
      <c r="L15" s="690"/>
      <c r="M15" s="690"/>
      <c r="N15" s="690"/>
      <c r="O15" s="690"/>
      <c r="P15" s="690"/>
      <c r="Q15" s="690"/>
      <c r="R15" s="892"/>
      <c r="S15" s="893"/>
      <c r="T15" s="892"/>
      <c r="U15" s="892"/>
      <c r="V15" s="690"/>
      <c r="W15" s="690"/>
      <c r="X15" s="690"/>
      <c r="Y15" s="690"/>
    </row>
    <row r="16" spans="1:25" s="894" customFormat="1" x14ac:dyDescent="0.25">
      <c r="A16" s="926"/>
      <c r="B16" s="45"/>
      <c r="C16" s="326"/>
      <c r="D16" s="806"/>
      <c r="E16" s="927"/>
      <c r="F16" s="927"/>
      <c r="G16" s="927"/>
      <c r="H16" s="928"/>
      <c r="I16" s="690"/>
      <c r="J16" s="690"/>
      <c r="K16" s="690"/>
      <c r="L16" s="690"/>
      <c r="M16" s="690"/>
      <c r="N16" s="690"/>
      <c r="O16" s="690"/>
      <c r="P16" s="690"/>
      <c r="Q16" s="690"/>
      <c r="R16" s="892"/>
      <c r="S16" s="893"/>
      <c r="T16" s="892"/>
      <c r="U16" s="892"/>
      <c r="V16" s="690"/>
      <c r="W16" s="690"/>
      <c r="X16" s="690"/>
      <c r="Y16" s="690"/>
    </row>
    <row r="17" spans="1:25" s="894" customFormat="1" x14ac:dyDescent="0.25">
      <c r="A17" s="926"/>
      <c r="B17" s="45"/>
      <c r="C17" s="326"/>
      <c r="D17" s="806"/>
      <c r="E17" s="927"/>
      <c r="F17" s="927"/>
      <c r="G17" s="927"/>
      <c r="H17" s="928"/>
      <c r="I17" s="690"/>
      <c r="J17" s="690"/>
      <c r="K17" s="690"/>
      <c r="L17" s="690"/>
      <c r="M17" s="690"/>
      <c r="N17" s="690"/>
      <c r="O17" s="690"/>
      <c r="P17" s="690"/>
      <c r="Q17" s="690"/>
      <c r="R17" s="892"/>
      <c r="S17" s="893"/>
      <c r="T17" s="892"/>
      <c r="U17" s="892"/>
      <c r="V17" s="690"/>
      <c r="W17" s="690"/>
      <c r="X17" s="690"/>
      <c r="Y17" s="690"/>
    </row>
  </sheetData>
  <customSheetViews>
    <customSheetView guid="{F3B14F56-91BF-4C3A-865D-512A27B3E4B4}" scale="80" state="hidden">
      <selection activeCell="Q5" sqref="Q5"/>
      <pageMargins left="0.7" right="0.7" top="0.75" bottom="0.75" header="0.3" footer="0.3"/>
      <pageSetup paperSize="9" orientation="portrait" r:id="rId1"/>
    </customSheetView>
    <customSheetView guid="{0A0048A5-B70C-4126-A000-7CF0C35E5D5A}">
      <selection activeCell="A13" sqref="A13:XFD13"/>
      <pageMargins left="0.7" right="0.7" top="0.75" bottom="0.75" header="0.3" footer="0.3"/>
    </customSheetView>
    <customSheetView guid="{C8265C1C-F0CA-41D5-A350-244C3F45C040}" scale="80">
      <selection activeCell="Q5" sqref="Q5"/>
      <pageMargins left="0.7" right="0.7" top="0.75" bottom="0.75" header="0.3" footer="0.3"/>
      <pageSetup paperSize="9" orientation="portrait" r:id="rId2"/>
    </customSheetView>
    <customSheetView guid="{F89A76AB-A521-41B4-9D50-91F3901937D6}" scale="80">
      <selection activeCell="Q5" sqref="Q5"/>
      <pageMargins left="0.7" right="0.7" top="0.75" bottom="0.75" header="0.3" footer="0.3"/>
      <pageSetup paperSize="9" orientation="portrait" r:id="rId3"/>
    </customSheetView>
    <customSheetView guid="{3B6F4D1C-2930-48AB-9B0F-ADA5F4FF7D0C}" scale="80">
      <selection activeCell="Q5" sqref="Q5"/>
      <pageMargins left="0.7" right="0.7" top="0.75" bottom="0.75" header="0.3" footer="0.3"/>
      <pageSetup paperSize="9" orientation="portrait" r:id="rId4"/>
    </customSheetView>
    <customSheetView guid="{E527C8D5-9B98-49B4-B380-73709A223618}" scale="80" state="hidden">
      <selection activeCell="Q5" sqref="Q5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workbookViewId="0">
      <selection activeCell="G5" sqref="G5"/>
    </sheetView>
  </sheetViews>
  <sheetFormatPr defaultRowHeight="18.75" x14ac:dyDescent="0.25"/>
  <cols>
    <col min="1" max="1" width="10" style="564" customWidth="1"/>
    <col min="2" max="2" width="42.42578125" style="581" customWidth="1"/>
    <col min="3" max="3" width="12.7109375" style="565" customWidth="1"/>
    <col min="4" max="4" width="8.7109375" style="525" customWidth="1"/>
    <col min="5" max="5" width="17.85546875" style="566" customWidth="1"/>
    <col min="6" max="6" width="20" style="566" customWidth="1"/>
    <col min="7" max="7" width="8.85546875" style="525" customWidth="1"/>
    <col min="8" max="8" width="10.42578125" style="525" customWidth="1"/>
    <col min="9" max="9" width="8.42578125" style="525" customWidth="1"/>
    <col min="10" max="10" width="11.85546875" style="525" customWidth="1"/>
    <col min="11" max="12" width="11" style="525" customWidth="1"/>
    <col min="13" max="13" width="10.5703125" style="525" customWidth="1"/>
    <col min="14" max="14" width="10.7109375" style="525" customWidth="1"/>
    <col min="15" max="15" width="25.5703125" style="567" customWidth="1"/>
    <col min="16" max="16" width="10.85546875" style="525" customWidth="1"/>
    <col min="17" max="17" width="13" style="525" customWidth="1"/>
    <col min="18" max="18" width="18.140625" style="525" customWidth="1"/>
    <col min="19" max="19" width="11.7109375" style="525" customWidth="1"/>
    <col min="20" max="20" width="12.85546875" style="525" customWidth="1"/>
    <col min="21" max="21" width="17" style="568" customWidth="1"/>
    <col min="22" max="22" width="90.42578125" style="569" customWidth="1"/>
    <col min="23" max="23" width="25.85546875" style="525" customWidth="1"/>
    <col min="24" max="24" width="9.140625" style="525" customWidth="1"/>
    <col min="25" max="25" width="15.28515625" style="525" customWidth="1"/>
    <col min="26" max="26" width="13.140625" style="525" bestFit="1" customWidth="1"/>
    <col min="27" max="27" width="16" style="525" bestFit="1" customWidth="1"/>
    <col min="28" max="28" width="16.140625" style="525" customWidth="1"/>
    <col min="29" max="29" width="9.140625" style="525"/>
    <col min="30" max="30" width="24" style="525" bestFit="1" customWidth="1"/>
    <col min="31" max="31" width="19.85546875" style="525" customWidth="1"/>
    <col min="32" max="32" width="20.42578125" style="525" customWidth="1"/>
    <col min="33" max="33" width="16.28515625" style="525" customWidth="1"/>
    <col min="34" max="34" width="13.28515625" style="525" customWidth="1"/>
    <col min="35" max="35" width="12" style="525" customWidth="1"/>
    <col min="36" max="36" width="19.85546875" style="525" customWidth="1"/>
    <col min="37" max="37" width="44.28515625" style="525" customWidth="1"/>
    <col min="38" max="38" width="21.85546875" style="525" customWidth="1"/>
    <col min="39" max="40" width="9.140625" style="225"/>
    <col min="41" max="16384" width="9.140625" style="525"/>
  </cols>
  <sheetData>
    <row r="1" spans="1:40" s="508" customFormat="1" x14ac:dyDescent="0.25">
      <c r="A1" s="498"/>
      <c r="B1" s="499"/>
      <c r="C1" s="498"/>
      <c r="D1" s="498"/>
      <c r="E1" s="500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501"/>
      <c r="X1" s="502"/>
      <c r="Y1" s="502"/>
      <c r="Z1" s="503"/>
      <c r="AA1" s="504"/>
      <c r="AB1" s="504"/>
      <c r="AC1" s="505"/>
      <c r="AD1" s="502"/>
      <c r="AE1" s="506"/>
      <c r="AF1" s="506"/>
      <c r="AG1" s="502"/>
      <c r="AH1" s="506"/>
      <c r="AI1" s="506"/>
      <c r="AJ1" s="502"/>
      <c r="AK1" s="502"/>
      <c r="AL1" s="502"/>
      <c r="AM1" s="507"/>
      <c r="AN1" s="507"/>
    </row>
    <row r="2" spans="1:40" ht="66.75" customHeight="1" x14ac:dyDescent="0.3">
      <c r="A2" s="509" t="s">
        <v>10</v>
      </c>
      <c r="B2" s="510" t="s">
        <v>242</v>
      </c>
      <c r="C2" s="511" t="s">
        <v>12</v>
      </c>
      <c r="D2" s="510"/>
      <c r="E2" s="512" t="s">
        <v>239</v>
      </c>
      <c r="F2" s="513" t="s">
        <v>243</v>
      </c>
      <c r="G2" s="510" t="s">
        <v>13</v>
      </c>
      <c r="H2" s="514" t="s">
        <v>34</v>
      </c>
      <c r="I2" s="510" t="s">
        <v>14</v>
      </c>
      <c r="J2" s="510" t="s">
        <v>15</v>
      </c>
      <c r="K2" s="510" t="s">
        <v>16</v>
      </c>
      <c r="L2" s="510" t="s">
        <v>17</v>
      </c>
      <c r="M2" s="510" t="s">
        <v>18</v>
      </c>
      <c r="N2" s="510" t="s">
        <v>19</v>
      </c>
      <c r="O2" s="510" t="s">
        <v>87</v>
      </c>
      <c r="P2" s="510" t="s">
        <v>25</v>
      </c>
      <c r="Q2" s="510" t="s">
        <v>874</v>
      </c>
      <c r="R2" s="515" t="s">
        <v>298</v>
      </c>
      <c r="S2" s="515" t="s">
        <v>299</v>
      </c>
      <c r="T2" s="515" t="s">
        <v>300</v>
      </c>
      <c r="U2" s="516" t="s">
        <v>301</v>
      </c>
      <c r="V2" s="516" t="s">
        <v>302</v>
      </c>
      <c r="W2" s="516" t="s">
        <v>303</v>
      </c>
      <c r="X2" s="516" t="s">
        <v>304</v>
      </c>
      <c r="Y2" s="516" t="s">
        <v>305</v>
      </c>
      <c r="Z2" s="517" t="s">
        <v>306</v>
      </c>
      <c r="AA2" s="518"/>
      <c r="AB2" s="518"/>
      <c r="AC2" s="518"/>
      <c r="AD2" s="516" t="s">
        <v>307</v>
      </c>
      <c r="AE2" s="519" t="s">
        <v>308</v>
      </c>
      <c r="AF2" s="520"/>
      <c r="AG2" s="521" t="s">
        <v>309</v>
      </c>
      <c r="AH2" s="519" t="s">
        <v>310</v>
      </c>
      <c r="AI2" s="520"/>
      <c r="AJ2" s="522" t="s">
        <v>311</v>
      </c>
      <c r="AK2" s="523" t="s">
        <v>25</v>
      </c>
      <c r="AL2" s="524" t="s">
        <v>304</v>
      </c>
    </row>
    <row r="3" spans="1:40" x14ac:dyDescent="0.3">
      <c r="A3" s="520"/>
      <c r="B3" s="520"/>
      <c r="C3" s="520"/>
      <c r="D3" s="526"/>
      <c r="E3" s="513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6"/>
      <c r="R3" s="520"/>
      <c r="S3" s="520"/>
      <c r="T3" s="520"/>
      <c r="U3" s="520"/>
      <c r="V3" s="520"/>
      <c r="W3" s="520"/>
      <c r="X3" s="520"/>
      <c r="Y3" s="520"/>
      <c r="Z3" s="527" t="s">
        <v>312</v>
      </c>
      <c r="AA3" s="528" t="s">
        <v>313</v>
      </c>
      <c r="AB3" s="527" t="s">
        <v>314</v>
      </c>
      <c r="AC3" s="529" t="s">
        <v>315</v>
      </c>
      <c r="AD3" s="520"/>
      <c r="AE3" s="530"/>
      <c r="AF3" s="530"/>
      <c r="AG3" s="520"/>
      <c r="AH3" s="530"/>
      <c r="AI3" s="530"/>
      <c r="AJ3" s="520"/>
      <c r="AK3" s="518"/>
      <c r="AL3" s="520"/>
    </row>
    <row r="4" spans="1:40" ht="19.5" x14ac:dyDescent="0.35">
      <c r="A4" s="531"/>
      <c r="B4" s="497" t="s">
        <v>1305</v>
      </c>
      <c r="C4" s="531"/>
      <c r="D4" s="532"/>
      <c r="E4" s="533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2"/>
      <c r="R4" s="531"/>
      <c r="S4" s="531"/>
      <c r="T4" s="531"/>
      <c r="U4" s="531"/>
      <c r="V4" s="531"/>
      <c r="W4" s="531"/>
      <c r="X4" s="531"/>
      <c r="Y4" s="531"/>
      <c r="Z4" s="534"/>
      <c r="AA4" s="535"/>
      <c r="AB4" s="534"/>
      <c r="AC4" s="535"/>
      <c r="AD4" s="531"/>
      <c r="AE4" s="506"/>
      <c r="AF4" s="506"/>
      <c r="AG4" s="531"/>
      <c r="AH4" s="506"/>
      <c r="AI4" s="506"/>
      <c r="AJ4" s="536"/>
      <c r="AK4" s="531"/>
      <c r="AL4" s="537"/>
    </row>
    <row r="5" spans="1:40" ht="75" x14ac:dyDescent="0.25">
      <c r="A5" s="538" t="s">
        <v>219</v>
      </c>
      <c r="B5" s="539" t="s">
        <v>1306</v>
      </c>
      <c r="C5" s="540">
        <v>340</v>
      </c>
      <c r="D5" s="541" t="s">
        <v>439</v>
      </c>
      <c r="E5" s="542"/>
      <c r="F5" s="542">
        <v>510000</v>
      </c>
      <c r="G5" s="540">
        <v>400</v>
      </c>
      <c r="H5" s="540">
        <v>560</v>
      </c>
      <c r="I5" s="540">
        <v>300</v>
      </c>
      <c r="J5" s="540">
        <v>500</v>
      </c>
      <c r="K5" s="540">
        <v>600</v>
      </c>
      <c r="L5" s="540">
        <v>250</v>
      </c>
      <c r="M5" s="540">
        <v>850</v>
      </c>
      <c r="N5" s="540">
        <v>700</v>
      </c>
      <c r="O5" s="543" t="s">
        <v>171</v>
      </c>
      <c r="P5" s="541"/>
      <c r="Q5" s="541"/>
      <c r="R5" s="541" t="s">
        <v>903</v>
      </c>
      <c r="S5" s="544">
        <v>43894</v>
      </c>
      <c r="T5" s="544">
        <v>43896</v>
      </c>
      <c r="U5" s="545" t="s">
        <v>904</v>
      </c>
      <c r="V5" s="546" t="s">
        <v>1307</v>
      </c>
      <c r="W5" s="506"/>
      <c r="X5" s="506"/>
      <c r="Y5" s="506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7"/>
      <c r="AK5" s="548"/>
      <c r="AL5" s="549"/>
    </row>
    <row r="6" spans="1:40" ht="150" x14ac:dyDescent="0.25">
      <c r="A6" s="538"/>
      <c r="B6" s="539"/>
      <c r="C6" s="540"/>
      <c r="D6" s="541"/>
      <c r="E6" s="542"/>
      <c r="F6" s="542"/>
      <c r="G6" s="540"/>
      <c r="H6" s="540"/>
      <c r="I6" s="540"/>
      <c r="J6" s="540"/>
      <c r="K6" s="540"/>
      <c r="L6" s="540"/>
      <c r="M6" s="540"/>
      <c r="N6" s="540"/>
      <c r="O6" s="543"/>
      <c r="P6" s="541"/>
      <c r="Q6" s="541"/>
      <c r="R6" s="541"/>
      <c r="S6" s="541"/>
      <c r="T6" s="541"/>
      <c r="U6" s="532" t="s">
        <v>901</v>
      </c>
      <c r="V6" s="546" t="s">
        <v>1308</v>
      </c>
      <c r="W6" s="506" t="s">
        <v>787</v>
      </c>
      <c r="X6" s="506" t="s">
        <v>430</v>
      </c>
      <c r="Y6" s="506" t="s">
        <v>788</v>
      </c>
      <c r="Z6" s="541"/>
      <c r="AA6" s="541"/>
      <c r="AB6" s="541">
        <v>6973881.4500000002</v>
      </c>
      <c r="AC6" s="541"/>
      <c r="AD6" s="541"/>
      <c r="AE6" s="541"/>
      <c r="AF6" s="541"/>
      <c r="AG6" s="541"/>
      <c r="AH6" s="541"/>
      <c r="AI6" s="541"/>
      <c r="AJ6" s="547"/>
      <c r="AK6" s="548" t="s">
        <v>1309</v>
      </c>
      <c r="AL6" s="549" t="s">
        <v>405</v>
      </c>
    </row>
    <row r="7" spans="1:40" ht="141.75" customHeight="1" x14ac:dyDescent="0.25">
      <c r="A7" s="538" t="s">
        <v>221</v>
      </c>
      <c r="B7" s="539" t="s">
        <v>7</v>
      </c>
      <c r="C7" s="540">
        <v>195</v>
      </c>
      <c r="D7" s="541" t="s">
        <v>439</v>
      </c>
      <c r="E7" s="542"/>
      <c r="F7" s="542">
        <v>205000</v>
      </c>
      <c r="G7" s="540">
        <v>100</v>
      </c>
      <c r="H7" s="540">
        <v>560</v>
      </c>
      <c r="I7" s="540">
        <v>300</v>
      </c>
      <c r="J7" s="540">
        <v>200</v>
      </c>
      <c r="K7" s="540">
        <v>200</v>
      </c>
      <c r="L7" s="540">
        <v>250</v>
      </c>
      <c r="M7" s="540">
        <v>800</v>
      </c>
      <c r="N7" s="540">
        <v>50</v>
      </c>
      <c r="O7" s="543" t="s">
        <v>171</v>
      </c>
      <c r="P7" s="541"/>
      <c r="Q7" s="541"/>
      <c r="R7" s="541"/>
      <c r="S7" s="541"/>
      <c r="T7" s="541"/>
      <c r="U7" s="532" t="s">
        <v>902</v>
      </c>
      <c r="V7" s="546" t="s">
        <v>1310</v>
      </c>
      <c r="W7" s="506" t="s">
        <v>1311</v>
      </c>
      <c r="X7" s="506" t="s">
        <v>430</v>
      </c>
      <c r="Y7" s="506" t="s">
        <v>789</v>
      </c>
      <c r="Z7" s="506"/>
      <c r="AA7" s="506"/>
      <c r="AB7" s="550">
        <v>1979250.3</v>
      </c>
      <c r="AC7" s="551"/>
      <c r="AD7" s="552"/>
      <c r="AE7" s="541"/>
      <c r="AF7" s="541"/>
      <c r="AG7" s="541"/>
      <c r="AH7" s="541"/>
      <c r="AI7" s="541"/>
      <c r="AJ7" s="547"/>
      <c r="AK7" s="548" t="s">
        <v>1312</v>
      </c>
      <c r="AL7" s="549" t="s">
        <v>405</v>
      </c>
    </row>
    <row r="8" spans="1:40" s="225" customFormat="1" ht="260.25" customHeight="1" x14ac:dyDescent="0.25">
      <c r="A8" s="538" t="s">
        <v>227</v>
      </c>
      <c r="B8" s="539" t="s">
        <v>8</v>
      </c>
      <c r="C8" s="226">
        <v>480</v>
      </c>
      <c r="D8" s="553" t="s">
        <v>439</v>
      </c>
      <c r="E8" s="554"/>
      <c r="F8" s="555">
        <v>2444019</v>
      </c>
      <c r="G8" s="226"/>
      <c r="H8" s="226"/>
      <c r="I8" s="226"/>
      <c r="J8" s="226"/>
      <c r="K8" s="226"/>
      <c r="L8" s="226"/>
      <c r="M8" s="226"/>
      <c r="N8" s="226"/>
      <c r="O8" s="556"/>
      <c r="P8" s="553"/>
      <c r="Q8" s="553"/>
      <c r="R8" s="557" t="s">
        <v>508</v>
      </c>
      <c r="S8" s="558" t="s">
        <v>509</v>
      </c>
      <c r="T8" s="558">
        <v>43539</v>
      </c>
      <c r="U8" s="559" t="s">
        <v>1313</v>
      </c>
      <c r="V8" s="560" t="s">
        <v>1314</v>
      </c>
      <c r="W8" s="561" t="s">
        <v>1315</v>
      </c>
      <c r="X8" s="553"/>
      <c r="Y8" s="553" t="s">
        <v>1292</v>
      </c>
      <c r="Z8" s="553"/>
      <c r="AA8" s="553">
        <v>1005011.9</v>
      </c>
      <c r="AB8" s="553"/>
      <c r="AC8" s="553"/>
      <c r="AD8" s="553" t="s">
        <v>1293</v>
      </c>
      <c r="AE8" s="553"/>
      <c r="AF8" s="553"/>
      <c r="AG8" s="553"/>
      <c r="AH8" s="553"/>
      <c r="AI8" s="553"/>
      <c r="AJ8" s="562"/>
      <c r="AK8" s="553" t="s">
        <v>1316</v>
      </c>
      <c r="AL8" s="563" t="s">
        <v>386</v>
      </c>
    </row>
    <row r="9" spans="1:40" ht="26.25" customHeight="1" x14ac:dyDescent="0.25">
      <c r="B9" s="496" t="s">
        <v>1304</v>
      </c>
      <c r="AK9" s="541"/>
    </row>
    <row r="10" spans="1:40" s="580" customFormat="1" ht="243.75" x14ac:dyDescent="0.3">
      <c r="A10" s="538" t="s">
        <v>223</v>
      </c>
      <c r="B10" s="570" t="s">
        <v>7</v>
      </c>
      <c r="C10" s="570">
        <v>2200</v>
      </c>
      <c r="D10" s="570" t="s">
        <v>439</v>
      </c>
      <c r="E10" s="542"/>
      <c r="F10" s="542"/>
      <c r="G10" s="570"/>
      <c r="H10" s="570"/>
      <c r="I10" s="570"/>
      <c r="J10" s="570"/>
      <c r="K10" s="570"/>
      <c r="L10" s="570"/>
      <c r="M10" s="570"/>
      <c r="N10" s="570"/>
      <c r="O10" s="570"/>
      <c r="P10" s="571"/>
      <c r="Q10" s="572"/>
      <c r="R10" s="570" t="s">
        <v>508</v>
      </c>
      <c r="S10" s="573" t="s">
        <v>509</v>
      </c>
      <c r="T10" s="573">
        <v>43539</v>
      </c>
      <c r="U10" s="545" t="s">
        <v>1317</v>
      </c>
      <c r="V10" s="574" t="s">
        <v>1318</v>
      </c>
      <c r="W10" s="575"/>
      <c r="X10" s="570"/>
      <c r="Y10" s="575"/>
      <c r="Z10" s="576"/>
      <c r="AA10" s="576"/>
      <c r="AB10" s="576"/>
      <c r="AC10" s="576"/>
      <c r="AD10" s="570"/>
      <c r="AE10" s="570"/>
      <c r="AF10" s="576"/>
      <c r="AG10" s="570"/>
      <c r="AH10" s="570"/>
      <c r="AI10" s="570"/>
      <c r="AJ10" s="571"/>
      <c r="AK10" s="570"/>
      <c r="AL10" s="577"/>
      <c r="AM10" s="578"/>
      <c r="AN10" s="579"/>
    </row>
  </sheetData>
  <customSheetViews>
    <customSheetView guid="{F3B14F56-91BF-4C3A-865D-512A27B3E4B4}" state="hidden">
      <selection activeCell="G5" sqref="G5"/>
      <pageMargins left="0.7" right="0.7" top="0.75" bottom="0.75" header="0.3" footer="0.3"/>
      <pageSetup paperSize="9" orientation="portrait" r:id="rId1"/>
    </customSheetView>
    <customSheetView guid="{0A0048A5-B70C-4126-A000-7CF0C35E5D5A}" topLeftCell="T1">
      <selection activeCell="B6" sqref="B6"/>
      <pageMargins left="0.7" right="0.7" top="0.75" bottom="0.75" header="0.3" footer="0.3"/>
    </customSheetView>
    <customSheetView guid="{080A066A-F75E-47CD-9B48-47528DF543D7}">
      <selection activeCell="F8" sqref="F8"/>
      <pageMargins left="0.7" right="0.7" top="0.75" bottom="0.75" header="0.3" footer="0.3"/>
    </customSheetView>
    <customSheetView guid="{0AF74EA1-C1E5-43A1-B67D-73EC02324901}">
      <selection activeCell="F8" sqref="F8"/>
      <pageMargins left="0.7" right="0.7" top="0.75" bottom="0.75" header="0.3" footer="0.3"/>
    </customSheetView>
    <customSheetView guid="{B6DBF93D-5650-4295-91BF-EB1B834A658C}" topLeftCell="T1">
      <selection activeCell="B6" sqref="B6"/>
      <pageMargins left="0.7" right="0.7" top="0.75" bottom="0.75" header="0.3" footer="0.3"/>
    </customSheetView>
    <customSheetView guid="{E0ADDD1A-8DAB-4EE6-AB96-5164D2031A1E}">
      <selection activeCell="F8" sqref="F8"/>
      <pageMargins left="0.7" right="0.7" top="0.75" bottom="0.75" header="0.3" footer="0.3"/>
    </customSheetView>
    <customSheetView guid="{C8265C1C-F0CA-41D5-A350-244C3F45C040}">
      <selection activeCell="F8" sqref="F8"/>
      <pageMargins left="0.7" right="0.7" top="0.75" bottom="0.75" header="0.3" footer="0.3"/>
      <pageSetup paperSize="9" orientation="portrait" r:id="rId2"/>
    </customSheetView>
    <customSheetView guid="{F89A76AB-A521-41B4-9D50-91F3901937D6}">
      <selection activeCell="F8" sqref="F8"/>
      <pageMargins left="0.7" right="0.7" top="0.75" bottom="0.75" header="0.3" footer="0.3"/>
      <pageSetup paperSize="9" orientation="portrait" r:id="rId3"/>
    </customSheetView>
    <customSheetView guid="{3B6F4D1C-2930-48AB-9B0F-ADA5F4FF7D0C}">
      <selection activeCell="F8" sqref="F8"/>
      <pageMargins left="0.7" right="0.7" top="0.75" bottom="0.75" header="0.3" footer="0.3"/>
      <pageSetup paperSize="9" orientation="portrait" r:id="rId4"/>
    </customSheetView>
    <customSheetView guid="{E527C8D5-9B98-49B4-B380-73709A223618}" state="hidden">
      <selection activeCell="G5" sqref="G5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opLeftCell="A28" zoomScale="80" zoomScaleNormal="80" workbookViewId="0">
      <selection activeCell="J8" sqref="J8"/>
    </sheetView>
  </sheetViews>
  <sheetFormatPr defaultRowHeight="15.75" x14ac:dyDescent="0.25"/>
  <cols>
    <col min="1" max="1" width="6.7109375" style="64" customWidth="1"/>
    <col min="2" max="2" width="30.5703125" style="65" customWidth="1"/>
    <col min="3" max="3" width="8.5703125" style="175" customWidth="1"/>
    <col min="4" max="4" width="8.7109375" style="4" hidden="1" customWidth="1"/>
    <col min="5" max="5" width="13.5703125" style="66" customWidth="1"/>
    <col min="6" max="6" width="17.140625" style="610" customWidth="1"/>
    <col min="7" max="7" width="12.42578125" style="4" customWidth="1"/>
    <col min="8" max="8" width="11.5703125" style="4" customWidth="1"/>
    <col min="9" max="9" width="13.140625" style="4" customWidth="1"/>
    <col min="10" max="10" width="89.140625" style="4" customWidth="1"/>
    <col min="11" max="11" width="24.7109375" style="1327" customWidth="1"/>
    <col min="12" max="12" width="11" style="4" hidden="1" customWidth="1"/>
    <col min="13" max="13" width="19.140625" style="4" customWidth="1"/>
    <col min="14" max="14" width="10.7109375" style="4" customWidth="1"/>
    <col min="15" max="15" width="12.42578125" style="67" customWidth="1"/>
    <col min="16" max="16" width="10.28515625" style="4" customWidth="1"/>
    <col min="17" max="17" width="9.7109375" style="418" customWidth="1"/>
    <col min="18" max="18" width="11.28515625" style="4" customWidth="1"/>
    <col min="19" max="19" width="13.140625" style="65" bestFit="1" customWidth="1"/>
    <col min="20" max="20" width="12.85546875" style="4" hidden="1" customWidth="1"/>
    <col min="21" max="21" width="12.140625" style="68" customWidth="1"/>
    <col min="22" max="22" width="14.85546875" style="69" customWidth="1"/>
    <col min="23" max="23" width="25.85546875" style="4" hidden="1" customWidth="1"/>
    <col min="24" max="24" width="11.28515625" style="4" customWidth="1"/>
    <col min="25" max="25" width="25.42578125" style="4" customWidth="1"/>
    <col min="26" max="26" width="13.140625" style="4" hidden="1" customWidth="1"/>
    <col min="27" max="27" width="16" style="4" customWidth="1"/>
    <col min="28" max="28" width="16.140625" style="4" customWidth="1"/>
    <col min="29" max="29" width="14.28515625" style="4" bestFit="1" customWidth="1"/>
    <col min="30" max="30" width="24" style="4" customWidth="1"/>
    <col min="31" max="31" width="19.85546875" style="4" customWidth="1"/>
    <col min="32" max="32" width="20.42578125" style="4" customWidth="1"/>
    <col min="33" max="33" width="18.7109375" style="4" customWidth="1"/>
    <col min="34" max="34" width="13.28515625" style="4" customWidth="1"/>
    <col min="35" max="35" width="15.42578125" style="4" customWidth="1"/>
    <col min="36" max="36" width="24.28515625" style="4" customWidth="1"/>
    <col min="37" max="37" width="44.28515625" style="4" customWidth="1"/>
    <col min="38" max="38" width="21.85546875" style="4" customWidth="1"/>
    <col min="39" max="16384" width="9.140625" style="4"/>
  </cols>
  <sheetData>
    <row r="1" spans="1:26" s="20" customFormat="1" x14ac:dyDescent="0.25">
      <c r="A1" s="207"/>
      <c r="B1" s="209"/>
      <c r="C1" s="207"/>
      <c r="E1" s="606"/>
      <c r="F1" s="207"/>
      <c r="G1" s="831"/>
      <c r="H1" s="207"/>
      <c r="I1" s="207"/>
      <c r="J1" s="207"/>
      <c r="K1" s="1322"/>
      <c r="L1" s="169"/>
      <c r="M1" s="169"/>
      <c r="N1" s="214"/>
      <c r="O1" s="220"/>
      <c r="P1" s="220"/>
      <c r="Q1" s="162"/>
      <c r="R1" s="169"/>
      <c r="S1" s="1"/>
      <c r="T1" s="1"/>
      <c r="U1" s="169"/>
      <c r="V1" s="1"/>
      <c r="W1" s="1"/>
      <c r="X1" s="169"/>
      <c r="Y1" s="169"/>
      <c r="Z1" s="169"/>
    </row>
    <row r="2" spans="1:26" ht="63" customHeight="1" x14ac:dyDescent="0.25">
      <c r="A2" s="1306" t="s">
        <v>10</v>
      </c>
      <c r="B2" s="1307" t="s">
        <v>242</v>
      </c>
      <c r="C2" s="1308" t="s">
        <v>12</v>
      </c>
      <c r="D2" s="1309"/>
      <c r="E2" s="1310" t="s">
        <v>243</v>
      </c>
      <c r="F2" s="1311" t="s">
        <v>298</v>
      </c>
      <c r="G2" s="1312" t="s">
        <v>299</v>
      </c>
      <c r="H2" s="1311" t="s">
        <v>300</v>
      </c>
      <c r="I2" s="1313" t="s">
        <v>301</v>
      </c>
      <c r="J2" s="1313" t="s">
        <v>302</v>
      </c>
      <c r="K2" s="1323" t="s">
        <v>303</v>
      </c>
      <c r="L2" s="1313" t="s">
        <v>304</v>
      </c>
      <c r="M2" s="1313" t="s">
        <v>305</v>
      </c>
      <c r="N2" s="1314" t="s">
        <v>306</v>
      </c>
      <c r="O2" s="1315"/>
      <c r="P2" s="1315"/>
      <c r="Q2" s="1315"/>
      <c r="R2" s="1313" t="s">
        <v>307</v>
      </c>
      <c r="S2" s="1316" t="s">
        <v>308</v>
      </c>
      <c r="T2" s="1315"/>
      <c r="U2" s="1317" t="s">
        <v>309</v>
      </c>
      <c r="V2" s="1316" t="s">
        <v>310</v>
      </c>
      <c r="W2" s="1315"/>
      <c r="X2" s="1317" t="s">
        <v>311</v>
      </c>
      <c r="Y2" s="1317" t="s">
        <v>25</v>
      </c>
      <c r="Z2" s="1317" t="s">
        <v>304</v>
      </c>
    </row>
    <row r="3" spans="1:26" x14ac:dyDescent="0.25">
      <c r="A3" s="1315"/>
      <c r="B3" s="1315"/>
      <c r="C3" s="1315"/>
      <c r="D3" s="1318"/>
      <c r="E3" s="1315"/>
      <c r="F3" s="1315"/>
      <c r="G3" s="1315"/>
      <c r="H3" s="1315"/>
      <c r="I3" s="1315"/>
      <c r="J3" s="1315"/>
      <c r="K3" s="1324"/>
      <c r="L3" s="1315"/>
      <c r="M3" s="1315"/>
      <c r="N3" s="1319" t="s">
        <v>312</v>
      </c>
      <c r="O3" s="1320" t="s">
        <v>313</v>
      </c>
      <c r="P3" s="1319" t="s">
        <v>314</v>
      </c>
      <c r="Q3" s="1321" t="s">
        <v>315</v>
      </c>
      <c r="R3" s="1315"/>
      <c r="S3" s="420"/>
      <c r="T3" s="420"/>
      <c r="U3" s="1315"/>
      <c r="V3" s="420"/>
      <c r="W3" s="420"/>
      <c r="X3" s="1315"/>
      <c r="Y3" s="1315"/>
      <c r="Z3" s="1315"/>
    </row>
    <row r="4" spans="1:26" s="20" customFormat="1" ht="31.5" x14ac:dyDescent="0.25">
      <c r="A4" s="16"/>
      <c r="B4" s="590" t="s">
        <v>2358</v>
      </c>
      <c r="C4" s="835"/>
      <c r="D4" s="842"/>
      <c r="E4" s="607"/>
      <c r="F4" s="1"/>
      <c r="G4" s="320"/>
      <c r="H4" s="1"/>
      <c r="I4" s="21"/>
      <c r="J4" s="109"/>
      <c r="K4" s="132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43"/>
      <c r="Z4" s="1"/>
    </row>
    <row r="5" spans="1:26" s="20" customFormat="1" ht="108" customHeight="1" x14ac:dyDescent="0.25">
      <c r="A5" s="145"/>
      <c r="B5" s="32" t="s">
        <v>2359</v>
      </c>
      <c r="C5" s="835">
        <v>3</v>
      </c>
      <c r="D5" s="842"/>
      <c r="E5" s="607">
        <v>768924.46</v>
      </c>
      <c r="F5" s="23" t="s">
        <v>2370</v>
      </c>
      <c r="G5" s="833">
        <v>44154</v>
      </c>
      <c r="H5" s="1289">
        <v>44176</v>
      </c>
      <c r="I5" s="21" t="s">
        <v>2360</v>
      </c>
      <c r="J5" s="30" t="s">
        <v>3196</v>
      </c>
      <c r="K5" s="1325" t="s">
        <v>3141</v>
      </c>
      <c r="L5" s="1" t="s">
        <v>384</v>
      </c>
      <c r="M5" s="1" t="s">
        <v>3172</v>
      </c>
      <c r="N5" s="1"/>
      <c r="O5" s="1">
        <v>236806</v>
      </c>
      <c r="P5" s="1"/>
      <c r="Q5" s="1"/>
      <c r="R5" s="1"/>
      <c r="S5" s="1"/>
      <c r="T5" s="1"/>
      <c r="U5" s="1"/>
      <c r="V5" s="1"/>
      <c r="W5" s="1"/>
      <c r="X5" s="1"/>
      <c r="Y5" s="1" t="s">
        <v>3174</v>
      </c>
      <c r="Z5" s="1" t="s">
        <v>2572</v>
      </c>
    </row>
    <row r="6" spans="1:26" s="20" customFormat="1" ht="69" customHeight="1" x14ac:dyDescent="0.25">
      <c r="A6" s="145"/>
      <c r="B6" s="32" t="s">
        <v>2361</v>
      </c>
      <c r="C6" s="835">
        <v>7</v>
      </c>
      <c r="D6" s="842"/>
      <c r="E6" s="607">
        <v>1960201.93</v>
      </c>
      <c r="F6" s="23" t="s">
        <v>2370</v>
      </c>
      <c r="G6" s="833">
        <v>44154</v>
      </c>
      <c r="H6" s="1289">
        <v>44176</v>
      </c>
      <c r="I6" s="21" t="s">
        <v>2362</v>
      </c>
      <c r="J6" s="30" t="s">
        <v>3198</v>
      </c>
      <c r="K6" s="1325" t="s">
        <v>3142</v>
      </c>
      <c r="L6" s="1" t="s">
        <v>384</v>
      </c>
      <c r="M6" s="1" t="s">
        <v>3173</v>
      </c>
      <c r="N6" s="1"/>
      <c r="O6" s="1">
        <v>607961</v>
      </c>
      <c r="P6" s="1"/>
      <c r="Q6" s="1"/>
      <c r="R6" s="1"/>
      <c r="S6" s="1"/>
      <c r="T6" s="1"/>
      <c r="U6" s="1"/>
      <c r="V6" s="1"/>
      <c r="W6" s="1"/>
      <c r="X6" s="1"/>
      <c r="Y6" s="1" t="s">
        <v>3175</v>
      </c>
      <c r="Z6" s="1" t="s">
        <v>2572</v>
      </c>
    </row>
    <row r="7" spans="1:26" s="20" customFormat="1" ht="119.25" customHeight="1" x14ac:dyDescent="0.25">
      <c r="A7" s="16"/>
      <c r="B7" s="32" t="s">
        <v>287</v>
      </c>
      <c r="C7" s="835">
        <v>100</v>
      </c>
      <c r="D7" s="842"/>
      <c r="E7" s="607">
        <v>8783.27</v>
      </c>
      <c r="F7" s="23" t="s">
        <v>2370</v>
      </c>
      <c r="G7" s="833">
        <v>44154</v>
      </c>
      <c r="H7" s="1289">
        <v>44176</v>
      </c>
      <c r="I7" s="29" t="s">
        <v>2363</v>
      </c>
      <c r="J7" s="30" t="s">
        <v>3195</v>
      </c>
      <c r="K7" s="1325" t="s">
        <v>3192</v>
      </c>
      <c r="L7" s="1" t="s">
        <v>384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43"/>
      <c r="Z7" s="1"/>
    </row>
    <row r="8" spans="1:26" s="20" customFormat="1" ht="178.5" customHeight="1" x14ac:dyDescent="0.25">
      <c r="A8" s="145"/>
      <c r="B8" s="32" t="s">
        <v>2365</v>
      </c>
      <c r="C8" s="835">
        <v>450</v>
      </c>
      <c r="D8" s="842"/>
      <c r="E8" s="607" t="s">
        <v>2676</v>
      </c>
      <c r="F8" s="23" t="s">
        <v>2370</v>
      </c>
      <c r="G8" s="833">
        <v>44154</v>
      </c>
      <c r="H8" s="674">
        <v>44176</v>
      </c>
      <c r="I8" s="29" t="s">
        <v>2684</v>
      </c>
      <c r="J8" s="30" t="s">
        <v>3197</v>
      </c>
      <c r="K8" s="1325" t="s">
        <v>3186</v>
      </c>
      <c r="L8" s="1" t="s">
        <v>384</v>
      </c>
      <c r="M8" s="1" t="s">
        <v>3185</v>
      </c>
      <c r="N8" s="1"/>
      <c r="O8" s="1"/>
      <c r="P8" s="1">
        <v>234454</v>
      </c>
      <c r="Q8" s="1"/>
      <c r="R8" s="1"/>
      <c r="S8" s="1"/>
      <c r="T8" s="1"/>
      <c r="U8" s="1"/>
      <c r="V8" s="1"/>
      <c r="W8" s="1"/>
      <c r="X8" s="1"/>
      <c r="Y8" s="1" t="s">
        <v>3187</v>
      </c>
      <c r="Z8" s="1" t="s">
        <v>1773</v>
      </c>
    </row>
    <row r="9" spans="1:26" s="20" customFormat="1" ht="108.75" customHeight="1" x14ac:dyDescent="0.25">
      <c r="A9" s="16"/>
      <c r="B9" s="32" t="s">
        <v>2366</v>
      </c>
      <c r="C9" s="835">
        <v>3</v>
      </c>
      <c r="D9" s="842"/>
      <c r="E9" s="607">
        <v>29665.35</v>
      </c>
      <c r="F9" s="23" t="s">
        <v>2370</v>
      </c>
      <c r="G9" s="833">
        <v>44154</v>
      </c>
      <c r="H9" s="1289">
        <v>44176</v>
      </c>
      <c r="I9" s="29" t="s">
        <v>2364</v>
      </c>
      <c r="J9" s="30" t="s">
        <v>3199</v>
      </c>
      <c r="K9" s="1325" t="s">
        <v>3193</v>
      </c>
      <c r="L9" s="1" t="s">
        <v>384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43"/>
      <c r="Z9" s="1"/>
    </row>
    <row r="10" spans="1:26" s="20" customFormat="1" ht="94.5" customHeight="1" x14ac:dyDescent="0.25">
      <c r="A10" s="16"/>
      <c r="B10" s="32" t="s">
        <v>2529</v>
      </c>
      <c r="C10" s="835">
        <v>9</v>
      </c>
      <c r="D10" s="842"/>
      <c r="E10" s="607"/>
      <c r="F10" s="23" t="s">
        <v>2370</v>
      </c>
      <c r="G10" s="833">
        <v>44154</v>
      </c>
      <c r="H10" s="1289">
        <v>44176</v>
      </c>
      <c r="I10" s="166" t="s">
        <v>2528</v>
      </c>
      <c r="J10" s="30" t="s">
        <v>3191</v>
      </c>
      <c r="K10" s="1325"/>
      <c r="L10" s="1" t="s">
        <v>384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43"/>
      <c r="Z10" s="1"/>
    </row>
    <row r="11" spans="1:26" s="20" customFormat="1" ht="47.25" x14ac:dyDescent="0.25">
      <c r="A11" s="16"/>
      <c r="B11" s="590" t="s">
        <v>2367</v>
      </c>
      <c r="C11" s="835"/>
      <c r="D11" s="842"/>
      <c r="E11" s="607"/>
      <c r="F11" s="1"/>
      <c r="G11" s="320"/>
      <c r="H11" s="1"/>
      <c r="I11" s="29"/>
      <c r="J11" s="155"/>
      <c r="K11" s="132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43"/>
      <c r="Z11" s="1"/>
    </row>
    <row r="12" spans="1:26" s="20" customFormat="1" ht="105.75" customHeight="1" x14ac:dyDescent="0.25">
      <c r="A12" s="16"/>
      <c r="B12" s="32" t="s">
        <v>2368</v>
      </c>
      <c r="C12" s="835">
        <v>2000</v>
      </c>
      <c r="D12" s="842"/>
      <c r="E12" s="607">
        <v>608000</v>
      </c>
      <c r="F12" s="23" t="s">
        <v>2373</v>
      </c>
      <c r="G12" s="833">
        <v>44169</v>
      </c>
      <c r="H12" s="1289">
        <v>44176</v>
      </c>
      <c r="I12" s="21" t="s">
        <v>2369</v>
      </c>
      <c r="J12" s="30" t="s">
        <v>3081</v>
      </c>
      <c r="K12" s="1325" t="s">
        <v>3178</v>
      </c>
      <c r="L12" s="1" t="s">
        <v>815</v>
      </c>
      <c r="M12" s="1" t="s">
        <v>3176</v>
      </c>
      <c r="N12" s="1"/>
      <c r="O12" s="1">
        <v>287826</v>
      </c>
      <c r="P12" s="1"/>
      <c r="Q12" s="1"/>
      <c r="R12" s="1"/>
      <c r="S12" s="1"/>
      <c r="T12" s="1"/>
      <c r="U12" s="1"/>
      <c r="V12" s="1"/>
      <c r="W12" s="1"/>
      <c r="X12" s="1"/>
      <c r="Y12" s="1" t="s">
        <v>1184</v>
      </c>
      <c r="Z12" s="1" t="s">
        <v>472</v>
      </c>
    </row>
    <row r="13" spans="1:26" s="20" customFormat="1" ht="142.5" customHeight="1" x14ac:dyDescent="0.25">
      <c r="A13" s="16"/>
      <c r="B13" s="32" t="s">
        <v>2371</v>
      </c>
      <c r="C13" s="835">
        <v>300000</v>
      </c>
      <c r="D13" s="842"/>
      <c r="E13" s="607">
        <v>416000</v>
      </c>
      <c r="F13" s="23" t="s">
        <v>2373</v>
      </c>
      <c r="G13" s="833">
        <v>44169</v>
      </c>
      <c r="H13" s="1289">
        <v>44176</v>
      </c>
      <c r="I13" s="21" t="s">
        <v>2379</v>
      </c>
      <c r="J13" s="30" t="s">
        <v>3082</v>
      </c>
      <c r="K13" s="1325" t="s">
        <v>3179</v>
      </c>
      <c r="L13" s="1" t="s">
        <v>815</v>
      </c>
      <c r="M13" s="1" t="s">
        <v>3177</v>
      </c>
      <c r="N13" s="1"/>
      <c r="O13" s="1">
        <v>306592</v>
      </c>
      <c r="P13" s="1"/>
      <c r="Q13" s="1"/>
      <c r="R13" s="1"/>
      <c r="S13" s="1"/>
      <c r="T13" s="1"/>
      <c r="U13" s="1"/>
      <c r="V13" s="1"/>
      <c r="W13" s="1"/>
      <c r="X13" s="1"/>
      <c r="Y13" s="1" t="s">
        <v>1184</v>
      </c>
      <c r="Z13" s="1" t="s">
        <v>472</v>
      </c>
    </row>
    <row r="14" spans="1:26" s="20" customFormat="1" ht="85.5" customHeight="1" x14ac:dyDescent="0.25">
      <c r="A14" s="1294"/>
      <c r="B14" s="32" t="s">
        <v>2372</v>
      </c>
      <c r="C14" s="835">
        <v>2000</v>
      </c>
      <c r="D14" s="842"/>
      <c r="E14" s="607">
        <v>90000</v>
      </c>
      <c r="F14" s="23" t="s">
        <v>2373</v>
      </c>
      <c r="G14" s="833">
        <v>44169</v>
      </c>
      <c r="H14" s="674">
        <v>44176</v>
      </c>
      <c r="I14" s="29" t="s">
        <v>2380</v>
      </c>
      <c r="J14" s="30" t="s">
        <v>3144</v>
      </c>
      <c r="K14" s="1325" t="s">
        <v>3182</v>
      </c>
      <c r="L14" s="1" t="s">
        <v>815</v>
      </c>
      <c r="M14" s="1" t="s">
        <v>3180</v>
      </c>
      <c r="N14" s="1"/>
      <c r="O14" s="1"/>
      <c r="P14" s="1">
        <v>99000</v>
      </c>
      <c r="Q14" s="1"/>
      <c r="R14" s="1"/>
      <c r="S14" s="1"/>
      <c r="T14" s="1"/>
      <c r="U14" s="1"/>
      <c r="V14" s="1"/>
      <c r="W14" s="1"/>
      <c r="X14" s="1"/>
      <c r="Y14" s="1" t="s">
        <v>3181</v>
      </c>
      <c r="Z14" s="1" t="s">
        <v>444</v>
      </c>
    </row>
    <row r="15" spans="1:26" s="20" customFormat="1" ht="85.5" customHeight="1" x14ac:dyDescent="0.25">
      <c r="A15" s="16"/>
      <c r="B15" s="32" t="s">
        <v>2372</v>
      </c>
      <c r="C15" s="835">
        <v>400</v>
      </c>
      <c r="D15" s="842"/>
      <c r="E15" s="607">
        <v>19800</v>
      </c>
      <c r="F15" s="23" t="s">
        <v>3112</v>
      </c>
      <c r="G15" s="833">
        <v>44285</v>
      </c>
      <c r="H15" s="674">
        <v>44286</v>
      </c>
      <c r="I15" s="166" t="s">
        <v>3111</v>
      </c>
      <c r="J15" s="30" t="s">
        <v>3200</v>
      </c>
      <c r="K15" s="1325"/>
      <c r="L15" s="1" t="s">
        <v>811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43"/>
      <c r="Z15" s="1"/>
    </row>
    <row r="16" spans="1:26" s="20" customFormat="1" ht="96.75" customHeight="1" x14ac:dyDescent="0.25">
      <c r="A16" s="16"/>
      <c r="B16" s="32" t="s">
        <v>2374</v>
      </c>
      <c r="C16" s="835">
        <v>13500</v>
      </c>
      <c r="D16" s="842"/>
      <c r="E16" s="607">
        <v>25200</v>
      </c>
      <c r="F16" s="23" t="s">
        <v>2373</v>
      </c>
      <c r="G16" s="833">
        <v>44169</v>
      </c>
      <c r="H16" s="1289">
        <v>44176</v>
      </c>
      <c r="I16" s="29" t="s">
        <v>2381</v>
      </c>
      <c r="J16" s="30" t="s">
        <v>3202</v>
      </c>
      <c r="K16" s="1325" t="s">
        <v>2622</v>
      </c>
      <c r="L16" s="1" t="s">
        <v>815</v>
      </c>
      <c r="M16" s="1" t="s">
        <v>2748</v>
      </c>
      <c r="N16" s="1"/>
      <c r="O16" s="1"/>
      <c r="P16" s="1">
        <v>22499.73</v>
      </c>
      <c r="Q16" s="1"/>
      <c r="R16" s="1"/>
      <c r="S16" s="1"/>
      <c r="T16" s="1"/>
      <c r="U16" s="1289">
        <v>44284</v>
      </c>
      <c r="V16" s="1"/>
      <c r="W16" s="1"/>
      <c r="X16" s="1"/>
      <c r="Y16" s="1" t="s">
        <v>3113</v>
      </c>
      <c r="Z16" s="1" t="s">
        <v>2572</v>
      </c>
    </row>
    <row r="17" spans="1:26" s="20" customFormat="1" ht="82.5" customHeight="1" x14ac:dyDescent="0.25">
      <c r="A17" s="16"/>
      <c r="B17" s="32" t="s">
        <v>2375</v>
      </c>
      <c r="C17" s="835">
        <v>12600</v>
      </c>
      <c r="D17" s="842"/>
      <c r="E17" s="607">
        <v>26000</v>
      </c>
      <c r="F17" s="23" t="s">
        <v>2373</v>
      </c>
      <c r="G17" s="833">
        <v>44169</v>
      </c>
      <c r="H17" s="1289">
        <v>44176</v>
      </c>
      <c r="I17" s="29" t="s">
        <v>2382</v>
      </c>
      <c r="J17" s="30" t="s">
        <v>3202</v>
      </c>
      <c r="K17" s="1325" t="s">
        <v>2623</v>
      </c>
      <c r="L17" s="1" t="s">
        <v>815</v>
      </c>
      <c r="M17" s="1" t="s">
        <v>2749</v>
      </c>
      <c r="N17" s="1"/>
      <c r="O17" s="1"/>
      <c r="P17" s="1">
        <v>11179.74</v>
      </c>
      <c r="Q17" s="1"/>
      <c r="R17" s="1"/>
      <c r="S17" s="1"/>
      <c r="T17" s="1"/>
      <c r="U17" s="1289">
        <v>44284</v>
      </c>
      <c r="V17" s="1"/>
      <c r="W17" s="1"/>
      <c r="X17" s="1"/>
      <c r="Y17" s="1" t="s">
        <v>3114</v>
      </c>
      <c r="Z17" s="1" t="s">
        <v>2572</v>
      </c>
    </row>
    <row r="18" spans="1:26" s="20" customFormat="1" ht="79.5" customHeight="1" x14ac:dyDescent="0.25">
      <c r="A18" s="16"/>
      <c r="B18" s="32" t="s">
        <v>2376</v>
      </c>
      <c r="C18" s="835">
        <v>15200</v>
      </c>
      <c r="D18" s="842"/>
      <c r="E18" s="607">
        <v>78360</v>
      </c>
      <c r="F18" s="23" t="s">
        <v>2373</v>
      </c>
      <c r="G18" s="833">
        <v>44169</v>
      </c>
      <c r="H18" s="1289">
        <v>44176</v>
      </c>
      <c r="I18" s="29" t="s">
        <v>2383</v>
      </c>
      <c r="J18" s="30" t="s">
        <v>3203</v>
      </c>
      <c r="K18" s="1325" t="s">
        <v>3064</v>
      </c>
      <c r="L18" s="1" t="s">
        <v>815</v>
      </c>
      <c r="M18" s="1" t="s">
        <v>3092</v>
      </c>
      <c r="N18" s="1"/>
      <c r="O18" s="1"/>
      <c r="P18" s="1">
        <v>60634.2</v>
      </c>
      <c r="Q18" s="1"/>
      <c r="R18" s="1"/>
      <c r="S18" s="1"/>
      <c r="T18" s="1"/>
      <c r="U18" s="1"/>
      <c r="V18" s="1"/>
      <c r="W18" s="1"/>
      <c r="X18" s="1"/>
      <c r="Y18" s="1" t="s">
        <v>3115</v>
      </c>
      <c r="Z18" s="1" t="s">
        <v>386</v>
      </c>
    </row>
    <row r="19" spans="1:26" s="20" customFormat="1" ht="117" customHeight="1" x14ac:dyDescent="0.25">
      <c r="A19" s="16"/>
      <c r="B19" s="32" t="s">
        <v>2377</v>
      </c>
      <c r="C19" s="835">
        <v>10540</v>
      </c>
      <c r="D19" s="842"/>
      <c r="E19" s="607">
        <v>50300</v>
      </c>
      <c r="F19" s="23" t="s">
        <v>2373</v>
      </c>
      <c r="G19" s="834">
        <v>44169</v>
      </c>
      <c r="H19" s="674">
        <v>44176</v>
      </c>
      <c r="I19" s="21" t="s">
        <v>3098</v>
      </c>
      <c r="J19" s="30" t="s">
        <v>3100</v>
      </c>
      <c r="K19" s="1282" t="s">
        <v>3099</v>
      </c>
      <c r="L19" s="1" t="s">
        <v>815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43"/>
      <c r="Z19" s="1"/>
    </row>
    <row r="20" spans="1:26" s="20" customFormat="1" ht="84" customHeight="1" x14ac:dyDescent="0.25">
      <c r="A20" s="16"/>
      <c r="B20" s="32" t="s">
        <v>2378</v>
      </c>
      <c r="C20" s="835">
        <v>160</v>
      </c>
      <c r="D20" s="842"/>
      <c r="E20" s="607">
        <v>27000</v>
      </c>
      <c r="F20" s="23" t="s">
        <v>2373</v>
      </c>
      <c r="G20" s="834">
        <v>44169</v>
      </c>
      <c r="H20" s="674">
        <v>44176</v>
      </c>
      <c r="I20" s="29" t="s">
        <v>2384</v>
      </c>
      <c r="J20" s="30" t="s">
        <v>3204</v>
      </c>
      <c r="K20" s="1325" t="s">
        <v>3065</v>
      </c>
      <c r="L20" s="1" t="s">
        <v>815</v>
      </c>
      <c r="M20" s="1" t="s">
        <v>3093</v>
      </c>
      <c r="N20" s="1"/>
      <c r="O20" s="1"/>
      <c r="P20" s="1">
        <v>26999.97</v>
      </c>
      <c r="Q20" s="1"/>
      <c r="R20" s="1"/>
      <c r="S20" s="1"/>
      <c r="T20" s="1"/>
      <c r="U20" s="1"/>
      <c r="V20" s="1"/>
      <c r="W20" s="1"/>
      <c r="X20" s="1"/>
      <c r="Y20" s="1" t="s">
        <v>3116</v>
      </c>
      <c r="Z20" s="1" t="s">
        <v>386</v>
      </c>
    </row>
    <row r="21" spans="1:26" s="20" customFormat="1" ht="88.5" customHeight="1" x14ac:dyDescent="0.25">
      <c r="A21" s="16"/>
      <c r="B21" s="32" t="s">
        <v>2385</v>
      </c>
      <c r="C21" s="835">
        <v>130</v>
      </c>
      <c r="D21" s="842"/>
      <c r="E21" s="607">
        <v>11700</v>
      </c>
      <c r="F21" s="23" t="s">
        <v>2373</v>
      </c>
      <c r="G21" s="833">
        <v>44169</v>
      </c>
      <c r="H21" s="1289">
        <v>44176</v>
      </c>
      <c r="I21" s="29" t="s">
        <v>2386</v>
      </c>
      <c r="J21" s="30" t="s">
        <v>3202</v>
      </c>
      <c r="K21" s="1325" t="s">
        <v>2624</v>
      </c>
      <c r="L21" s="1" t="s">
        <v>815</v>
      </c>
      <c r="M21" s="1" t="s">
        <v>2750</v>
      </c>
      <c r="N21" s="1"/>
      <c r="O21" s="1"/>
      <c r="P21" s="1">
        <v>7799.79</v>
      </c>
      <c r="Q21" s="1"/>
      <c r="R21" s="1"/>
      <c r="S21" s="1"/>
      <c r="T21" s="1"/>
      <c r="U21" s="1"/>
      <c r="V21" s="1"/>
      <c r="W21" s="1"/>
      <c r="X21" s="1"/>
      <c r="Y21" s="2" t="s">
        <v>3094</v>
      </c>
      <c r="Z21" s="1" t="s">
        <v>2572</v>
      </c>
    </row>
    <row r="22" spans="1:26" s="20" customFormat="1" ht="90.75" customHeight="1" x14ac:dyDescent="0.25">
      <c r="A22" s="16"/>
      <c r="B22" s="32" t="s">
        <v>2390</v>
      </c>
      <c r="C22" s="835">
        <v>24</v>
      </c>
      <c r="D22" s="842"/>
      <c r="E22" s="607">
        <v>12000</v>
      </c>
      <c r="F22" s="23" t="s">
        <v>2373</v>
      </c>
      <c r="G22" s="833">
        <v>44169</v>
      </c>
      <c r="H22" s="1289">
        <v>44176</v>
      </c>
      <c r="I22" s="29" t="s">
        <v>2387</v>
      </c>
      <c r="J22" s="30" t="s">
        <v>3205</v>
      </c>
      <c r="K22" s="1325" t="s">
        <v>2625</v>
      </c>
      <c r="L22" s="1" t="s">
        <v>815</v>
      </c>
      <c r="M22" s="1" t="s">
        <v>2751</v>
      </c>
      <c r="N22" s="1"/>
      <c r="O22" s="1"/>
      <c r="P22" s="1">
        <v>7920</v>
      </c>
      <c r="Q22" s="1"/>
      <c r="R22" s="1"/>
      <c r="S22" s="1"/>
      <c r="T22" s="1"/>
      <c r="U22" s="1"/>
      <c r="V22" s="1"/>
      <c r="W22" s="1"/>
      <c r="X22" s="1"/>
      <c r="Y22" s="2" t="s">
        <v>3094</v>
      </c>
      <c r="Z22" s="1" t="s">
        <v>2572</v>
      </c>
    </row>
    <row r="23" spans="1:26" s="20" customFormat="1" ht="120" customHeight="1" x14ac:dyDescent="0.25">
      <c r="A23" s="145"/>
      <c r="B23" s="32" t="s">
        <v>2391</v>
      </c>
      <c r="C23" s="835">
        <v>3500</v>
      </c>
      <c r="D23" s="842"/>
      <c r="E23" s="607">
        <v>168000</v>
      </c>
      <c r="F23" s="23" t="s">
        <v>2373</v>
      </c>
      <c r="G23" s="833">
        <v>44169</v>
      </c>
      <c r="H23" s="674">
        <v>44176</v>
      </c>
      <c r="I23" s="29" t="s">
        <v>3086</v>
      </c>
      <c r="J23" s="30" t="s">
        <v>3206</v>
      </c>
      <c r="K23" s="228" t="s">
        <v>3148</v>
      </c>
      <c r="L23" s="1" t="s">
        <v>333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43"/>
      <c r="Z23" s="1"/>
    </row>
    <row r="24" spans="1:26" s="20" customFormat="1" ht="135" customHeight="1" x14ac:dyDescent="0.25">
      <c r="A24" s="16"/>
      <c r="B24" s="32" t="s">
        <v>2392</v>
      </c>
      <c r="C24" s="835">
        <v>2700</v>
      </c>
      <c r="D24" s="842"/>
      <c r="E24" s="607">
        <v>13793.5</v>
      </c>
      <c r="F24" s="23" t="s">
        <v>2373</v>
      </c>
      <c r="G24" s="833">
        <v>44169</v>
      </c>
      <c r="H24" s="674">
        <v>44176</v>
      </c>
      <c r="I24" s="166" t="s">
        <v>2388</v>
      </c>
      <c r="J24" s="30" t="s">
        <v>3217</v>
      </c>
      <c r="K24" s="1326" t="s">
        <v>3106</v>
      </c>
      <c r="L24" s="1" t="s">
        <v>815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43"/>
      <c r="Z24" s="1"/>
    </row>
    <row r="25" spans="1:26" s="20" customFormat="1" ht="120.75" customHeight="1" x14ac:dyDescent="0.25">
      <c r="A25" s="16"/>
      <c r="B25" s="32" t="s">
        <v>2393</v>
      </c>
      <c r="C25" s="835">
        <v>2000</v>
      </c>
      <c r="D25" s="842"/>
      <c r="E25" s="607">
        <v>440</v>
      </c>
      <c r="F25" s="23" t="s">
        <v>2373</v>
      </c>
      <c r="G25" s="833">
        <v>44169</v>
      </c>
      <c r="H25" s="1289">
        <v>44176</v>
      </c>
      <c r="I25" s="21" t="s">
        <v>2389</v>
      </c>
      <c r="J25" s="30" t="s">
        <v>3207</v>
      </c>
      <c r="K25" s="1325" t="s">
        <v>3188</v>
      </c>
      <c r="L25" s="1" t="s">
        <v>815</v>
      </c>
      <c r="M25" s="1" t="s">
        <v>3110</v>
      </c>
      <c r="N25" s="1"/>
      <c r="O25" s="1">
        <v>113</v>
      </c>
      <c r="P25" s="1"/>
      <c r="Q25" s="1"/>
      <c r="R25" s="1"/>
      <c r="S25" s="1"/>
      <c r="T25" s="1"/>
      <c r="U25" s="1"/>
      <c r="V25" s="1"/>
      <c r="W25" s="1"/>
      <c r="X25" s="1"/>
      <c r="Y25" s="1" t="s">
        <v>2205</v>
      </c>
      <c r="Z25" s="1" t="s">
        <v>386</v>
      </c>
    </row>
    <row r="26" spans="1:26" s="20" customFormat="1" ht="163.5" customHeight="1" x14ac:dyDescent="0.25">
      <c r="A26" s="145"/>
      <c r="B26" s="32" t="s">
        <v>2394</v>
      </c>
      <c r="C26" s="835">
        <v>17000</v>
      </c>
      <c r="D26" s="842"/>
      <c r="E26" s="607">
        <v>39679.599999999999</v>
      </c>
      <c r="F26" s="23" t="s">
        <v>2373</v>
      </c>
      <c r="G26" s="833">
        <v>44169</v>
      </c>
      <c r="H26" s="674">
        <v>44176</v>
      </c>
      <c r="I26" s="29" t="s">
        <v>2402</v>
      </c>
      <c r="J26" s="30" t="s">
        <v>3208</v>
      </c>
      <c r="K26" s="228" t="s">
        <v>3143</v>
      </c>
      <c r="L26" s="1" t="s">
        <v>815</v>
      </c>
      <c r="M26" s="1" t="s">
        <v>3184</v>
      </c>
      <c r="N26" s="1"/>
      <c r="O26" s="1">
        <v>2185</v>
      </c>
      <c r="P26" s="1"/>
      <c r="Q26" s="1"/>
      <c r="R26" s="1"/>
      <c r="S26" s="1"/>
      <c r="T26" s="1"/>
      <c r="U26" s="1"/>
      <c r="V26" s="1"/>
      <c r="W26" s="1"/>
      <c r="X26" s="1"/>
      <c r="Y26" s="1" t="s">
        <v>3183</v>
      </c>
      <c r="Z26" s="1" t="s">
        <v>442</v>
      </c>
    </row>
    <row r="27" spans="1:26" s="20" customFormat="1" ht="108.75" customHeight="1" x14ac:dyDescent="0.25">
      <c r="A27" s="16"/>
      <c r="B27" s="32" t="s">
        <v>2395</v>
      </c>
      <c r="C27" s="835">
        <v>2000</v>
      </c>
      <c r="D27" s="842"/>
      <c r="E27" s="607">
        <v>256000</v>
      </c>
      <c r="F27" s="23" t="s">
        <v>2373</v>
      </c>
      <c r="G27" s="833">
        <v>44169</v>
      </c>
      <c r="H27" s="1289">
        <v>44176</v>
      </c>
      <c r="I27" s="29" t="s">
        <v>2403</v>
      </c>
      <c r="J27" s="30" t="s">
        <v>3209</v>
      </c>
      <c r="K27" s="1325" t="s">
        <v>3066</v>
      </c>
      <c r="L27" s="1" t="s">
        <v>815</v>
      </c>
      <c r="M27" s="1" t="s">
        <v>3095</v>
      </c>
      <c r="N27" s="1"/>
      <c r="O27" s="1"/>
      <c r="P27" s="1">
        <v>176000</v>
      </c>
      <c r="Q27" s="1"/>
      <c r="R27" s="1"/>
      <c r="S27" s="1"/>
      <c r="T27" s="1"/>
      <c r="U27" s="1"/>
      <c r="V27" s="1"/>
      <c r="W27" s="1"/>
      <c r="X27" s="1"/>
      <c r="Y27" s="1" t="s">
        <v>3116</v>
      </c>
      <c r="Z27" s="1" t="s">
        <v>386</v>
      </c>
    </row>
    <row r="28" spans="1:26" s="20" customFormat="1" ht="166.5" customHeight="1" x14ac:dyDescent="0.25">
      <c r="A28" s="16"/>
      <c r="B28" s="32" t="s">
        <v>3163</v>
      </c>
      <c r="C28" s="835">
        <v>2000</v>
      </c>
      <c r="D28" s="842"/>
      <c r="E28" s="607">
        <v>13549.36</v>
      </c>
      <c r="F28" s="23" t="s">
        <v>3161</v>
      </c>
      <c r="G28" s="833" t="s">
        <v>3160</v>
      </c>
      <c r="H28" s="1289" t="s">
        <v>3162</v>
      </c>
      <c r="I28" s="1297" t="s">
        <v>3190</v>
      </c>
      <c r="J28" s="30" t="s">
        <v>3210</v>
      </c>
      <c r="K28" s="1325"/>
      <c r="L28" s="1" t="s">
        <v>384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43"/>
      <c r="Z28" s="1"/>
    </row>
    <row r="29" spans="1:26" s="20" customFormat="1" ht="102.75" customHeight="1" x14ac:dyDescent="0.25">
      <c r="A29" s="16"/>
      <c r="B29" s="32" t="s">
        <v>2396</v>
      </c>
      <c r="C29" s="835">
        <v>4000</v>
      </c>
      <c r="D29" s="842"/>
      <c r="E29" s="607">
        <v>14781.12</v>
      </c>
      <c r="F29" s="23" t="s">
        <v>2373</v>
      </c>
      <c r="G29" s="833">
        <v>44169</v>
      </c>
      <c r="H29" s="1289">
        <v>44176</v>
      </c>
      <c r="I29" s="29" t="s">
        <v>2404</v>
      </c>
      <c r="J29" s="30" t="s">
        <v>3211</v>
      </c>
      <c r="K29" s="1325" t="s">
        <v>3067</v>
      </c>
      <c r="L29" s="1" t="s">
        <v>815</v>
      </c>
      <c r="M29" s="1" t="s">
        <v>3096</v>
      </c>
      <c r="N29" s="1"/>
      <c r="O29" s="1"/>
      <c r="P29" s="1">
        <v>5718.24</v>
      </c>
      <c r="Q29" s="1"/>
      <c r="R29" s="1"/>
      <c r="S29" s="1"/>
      <c r="T29" s="1"/>
      <c r="U29" s="1"/>
      <c r="V29" s="1"/>
      <c r="W29" s="1"/>
      <c r="X29" s="1"/>
      <c r="Y29" s="1" t="s">
        <v>3097</v>
      </c>
      <c r="Z29" s="1" t="s">
        <v>386</v>
      </c>
    </row>
    <row r="30" spans="1:26" s="20" customFormat="1" ht="143.25" customHeight="1" x14ac:dyDescent="0.25">
      <c r="A30" s="16"/>
      <c r="B30" s="32" t="s">
        <v>2397</v>
      </c>
      <c r="C30" s="835">
        <v>11800</v>
      </c>
      <c r="D30" s="842"/>
      <c r="E30" s="607">
        <v>1463.45</v>
      </c>
      <c r="F30" s="23" t="s">
        <v>2373</v>
      </c>
      <c r="G30" s="833">
        <v>44169</v>
      </c>
      <c r="H30" s="674">
        <v>44176</v>
      </c>
      <c r="I30" s="166" t="s">
        <v>2405</v>
      </c>
      <c r="J30" s="30" t="s">
        <v>3212</v>
      </c>
      <c r="K30" s="1326" t="s">
        <v>3107</v>
      </c>
      <c r="L30" s="1" t="s">
        <v>815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43"/>
      <c r="Z30" s="1"/>
    </row>
    <row r="31" spans="1:26" s="20" customFormat="1" ht="182.25" customHeight="1" x14ac:dyDescent="0.25">
      <c r="A31" s="16"/>
      <c r="B31" s="32" t="s">
        <v>2398</v>
      </c>
      <c r="C31" s="835">
        <v>12000</v>
      </c>
      <c r="D31" s="842"/>
      <c r="E31" s="607">
        <v>2990.6</v>
      </c>
      <c r="F31" s="23" t="s">
        <v>2373</v>
      </c>
      <c r="G31" s="833">
        <v>44169</v>
      </c>
      <c r="H31" s="1289">
        <v>44176</v>
      </c>
      <c r="I31" s="29" t="s">
        <v>2406</v>
      </c>
      <c r="J31" s="30" t="s">
        <v>3213</v>
      </c>
      <c r="K31" s="228" t="s">
        <v>3201</v>
      </c>
      <c r="L31" s="1" t="s">
        <v>815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43"/>
      <c r="Z31" s="1"/>
    </row>
    <row r="32" spans="1:26" s="20" customFormat="1" ht="132.75" customHeight="1" x14ac:dyDescent="0.25">
      <c r="A32" s="16"/>
      <c r="B32" s="32" t="s">
        <v>2399</v>
      </c>
      <c r="C32" s="835">
        <v>6500</v>
      </c>
      <c r="D32" s="842"/>
      <c r="E32" s="607">
        <v>27102.43</v>
      </c>
      <c r="F32" s="23" t="s">
        <v>2373</v>
      </c>
      <c r="G32" s="833">
        <v>44169</v>
      </c>
      <c r="H32" s="674">
        <v>44176</v>
      </c>
      <c r="I32" s="29" t="s">
        <v>3087</v>
      </c>
      <c r="J32" s="30" t="s">
        <v>3214</v>
      </c>
      <c r="K32" s="1325" t="s">
        <v>3149</v>
      </c>
      <c r="L32" s="1" t="s">
        <v>333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43"/>
      <c r="Z32" s="1"/>
    </row>
    <row r="33" spans="1:26" s="20" customFormat="1" ht="150.75" customHeight="1" x14ac:dyDescent="0.25">
      <c r="A33" s="16"/>
      <c r="B33" s="32" t="s">
        <v>2400</v>
      </c>
      <c r="C33" s="835">
        <v>2000</v>
      </c>
      <c r="D33" s="842"/>
      <c r="E33" s="607">
        <v>176000</v>
      </c>
      <c r="F33" s="23" t="s">
        <v>2373</v>
      </c>
      <c r="G33" s="833">
        <v>44169</v>
      </c>
      <c r="H33" s="674">
        <v>44176</v>
      </c>
      <c r="I33" s="29" t="s">
        <v>2407</v>
      </c>
      <c r="J33" s="30" t="s">
        <v>3215</v>
      </c>
      <c r="K33" s="1325" t="s">
        <v>3147</v>
      </c>
      <c r="L33" s="1" t="s">
        <v>815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43"/>
      <c r="Z33" s="1"/>
    </row>
    <row r="34" spans="1:26" s="20" customFormat="1" ht="157.5" customHeight="1" x14ac:dyDescent="0.25">
      <c r="A34" s="16"/>
      <c r="B34" s="32" t="s">
        <v>2401</v>
      </c>
      <c r="C34" s="835">
        <v>12000</v>
      </c>
      <c r="D34" s="842"/>
      <c r="E34" s="607">
        <v>11546.4</v>
      </c>
      <c r="F34" s="23" t="s">
        <v>2373</v>
      </c>
      <c r="G34" s="833">
        <v>44169</v>
      </c>
      <c r="H34" s="674">
        <v>44176</v>
      </c>
      <c r="I34" s="166" t="s">
        <v>2408</v>
      </c>
      <c r="J34" s="30" t="s">
        <v>3216</v>
      </c>
      <c r="K34" s="1326" t="s">
        <v>3108</v>
      </c>
      <c r="L34" s="1" t="s">
        <v>815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43"/>
      <c r="Z34" s="1"/>
    </row>
  </sheetData>
  <customSheetViews>
    <customSheetView guid="{F3B14F56-91BF-4C3A-865D-512A27B3E4B4}" scale="80" fitToPage="1" hiddenColumns="1" state="hidden" topLeftCell="A28">
      <selection activeCell="J8" sqref="J8"/>
      <pageMargins left="0" right="3.937007874015748E-2" top="0.15748031496062992" bottom="0.15748031496062992" header="0" footer="0"/>
      <pageSetup paperSize="9" scale="38" fitToHeight="0" orientation="landscape" r:id="rId1"/>
    </customSheetView>
    <customSheetView guid="{F89A76AB-A521-41B4-9D50-91F3901937D6}" scale="80" fitToPage="1" hiddenColumns="1" topLeftCell="A28">
      <selection activeCell="J8" sqref="J8"/>
      <pageMargins left="0" right="3.937007874015748E-2" top="0.15748031496062992" bottom="0.15748031496062992" header="0" footer="0"/>
      <pageSetup paperSize="9" scale="38" fitToHeight="0" orientation="landscape" r:id="rId2"/>
    </customSheetView>
    <customSheetView guid="{3B6F4D1C-2930-48AB-9B0F-ADA5F4FF7D0C}" scale="80" showPageBreaks="1" fitToPage="1" hiddenColumns="1" topLeftCell="A28">
      <selection activeCell="J8" sqref="J8"/>
      <pageMargins left="0" right="3.937007874015748E-2" top="0.15748031496062992" bottom="0.15748031496062992" header="0" footer="0"/>
      <pageSetup paperSize="9" scale="38" fitToHeight="0" orientation="landscape" r:id="rId3"/>
    </customSheetView>
    <customSheetView guid="{E527C8D5-9B98-49B4-B380-73709A223618}" scale="80" fitToPage="1" hiddenColumns="1" state="hidden" topLeftCell="A28">
      <selection activeCell="J8" sqref="J8"/>
      <pageMargins left="0" right="3.937007874015748E-2" top="0.15748031496062992" bottom="0.15748031496062992" header="0" footer="0"/>
      <pageSetup paperSize="9" scale="38" fitToHeight="0" orientation="landscape" r:id="rId4"/>
    </customSheetView>
  </customSheetViews>
  <pageMargins left="0" right="3.937007874015748E-2" top="0.15748031496062992" bottom="0.15748031496062992" header="0" footer="0"/>
  <pageSetup paperSize="9" scale="38" fitToHeight="0" orientation="landscape" r:id="rId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108"/>
  <sheetViews>
    <sheetView zoomScale="80" workbookViewId="0">
      <selection activeCell="W3" sqref="W3"/>
    </sheetView>
  </sheetViews>
  <sheetFormatPr defaultRowHeight="15.75" x14ac:dyDescent="0.25"/>
  <cols>
    <col min="1" max="1" width="6.42578125" style="1268" customWidth="1"/>
    <col min="2" max="2" width="61.85546875" style="1269" customWidth="1"/>
    <col min="3" max="3" width="10.7109375" style="1270" bestFit="1" customWidth="1"/>
    <col min="4" max="4" width="9.140625" style="1246"/>
    <col min="5" max="5" width="9.140625" style="1241" customWidth="1"/>
    <col min="6" max="6" width="14.42578125" style="1242" bestFit="1" customWidth="1"/>
    <col min="7" max="14" width="9.140625" style="1246" customWidth="1"/>
    <col min="15" max="15" width="9.140625" style="1271" customWidth="1"/>
    <col min="16" max="16" width="9.140625" style="1246" customWidth="1"/>
    <col min="17" max="17" width="13.140625" style="1242" customWidth="1"/>
    <col min="18" max="18" width="9.140625" style="1246" customWidth="1"/>
    <col min="19" max="19" width="11.42578125" style="1269" customWidth="1"/>
    <col min="20" max="20" width="11.5703125" style="1246" customWidth="1"/>
    <col min="21" max="21" width="9.140625" style="1272"/>
    <col min="22" max="22" width="82.7109375" style="1273" customWidth="1"/>
    <col min="23" max="23" width="26.85546875" style="1246" customWidth="1"/>
    <col min="24" max="24" width="7.85546875" style="1246" customWidth="1"/>
    <col min="25" max="25" width="17.7109375" style="1246" customWidth="1"/>
    <col min="26" max="26" width="9.5703125" style="1246" bestFit="1" customWidth="1"/>
    <col min="27" max="27" width="11.42578125" style="1246" bestFit="1" customWidth="1"/>
    <col min="28" max="28" width="13.140625" style="1246" bestFit="1" customWidth="1"/>
    <col min="29" max="30" width="9.140625" style="1246"/>
    <col min="31" max="31" width="12.140625" style="1246" bestFit="1" customWidth="1"/>
    <col min="32" max="32" width="13.42578125" style="1246" bestFit="1" customWidth="1"/>
    <col min="33" max="33" width="11.85546875" style="1246" bestFit="1" customWidth="1"/>
    <col min="34" max="34" width="11.42578125" style="1246" bestFit="1" customWidth="1"/>
    <col min="35" max="35" width="9.42578125" style="1246" bestFit="1" customWidth="1"/>
    <col min="36" max="36" width="11.85546875" style="1246" bestFit="1" customWidth="1"/>
    <col min="37" max="37" width="9.140625" style="1246"/>
    <col min="38" max="38" width="9.140625" style="1246" customWidth="1"/>
    <col min="39" max="136" width="9.140625" style="1246"/>
    <col min="137" max="16384" width="9.140625" style="1274"/>
  </cols>
  <sheetData>
    <row r="1" spans="1:120" s="1246" customFormat="1" ht="110.25" x14ac:dyDescent="0.25">
      <c r="A1" s="1237" t="s">
        <v>10</v>
      </c>
      <c r="B1" s="1238" t="s">
        <v>242</v>
      </c>
      <c r="C1" s="1239" t="s">
        <v>12</v>
      </c>
      <c r="D1" s="1240"/>
      <c r="E1" s="1242" t="s">
        <v>243</v>
      </c>
      <c r="F1" s="1243" t="s">
        <v>301</v>
      </c>
      <c r="G1" s="1244" t="s">
        <v>302</v>
      </c>
      <c r="H1" s="1243" t="s">
        <v>303</v>
      </c>
      <c r="I1" s="1243" t="s">
        <v>304</v>
      </c>
      <c r="J1" s="1243" t="s">
        <v>305</v>
      </c>
      <c r="K1" s="1245" t="s">
        <v>306</v>
      </c>
      <c r="O1" s="1243" t="s">
        <v>307</v>
      </c>
      <c r="P1" s="1247" t="s">
        <v>308</v>
      </c>
      <c r="R1" s="1248" t="s">
        <v>309</v>
      </c>
      <c r="S1" s="1247" t="s">
        <v>310</v>
      </c>
      <c r="U1" s="1248" t="s">
        <v>311</v>
      </c>
      <c r="V1" s="1248" t="s">
        <v>25</v>
      </c>
    </row>
    <row r="2" spans="1:120" s="1246" customFormat="1" x14ac:dyDescent="0.25">
      <c r="A2" s="1249"/>
      <c r="B2" s="1250"/>
      <c r="C2" s="1251"/>
      <c r="D2" s="1252"/>
      <c r="E2" s="1253"/>
      <c r="F2" s="1247"/>
      <c r="G2" s="1255"/>
      <c r="H2" s="1252"/>
      <c r="I2" s="1252"/>
      <c r="J2" s="1252"/>
      <c r="K2" s="1254" t="s">
        <v>312</v>
      </c>
      <c r="L2" s="1247" t="s">
        <v>313</v>
      </c>
      <c r="M2" s="1254" t="s">
        <v>314</v>
      </c>
      <c r="N2" s="1247" t="s">
        <v>315</v>
      </c>
      <c r="O2" s="1252"/>
      <c r="P2" s="1252"/>
      <c r="Q2" s="1252"/>
      <c r="R2" s="1252"/>
      <c r="S2" s="1252"/>
      <c r="T2" s="1252"/>
      <c r="U2" s="1252"/>
      <c r="V2" s="1252"/>
    </row>
    <row r="3" spans="1:120" s="1259" customFormat="1" ht="97.5" customHeight="1" x14ac:dyDescent="0.25">
      <c r="A3" s="1237" t="s">
        <v>1898</v>
      </c>
      <c r="B3" s="1256" t="s">
        <v>2876</v>
      </c>
      <c r="C3" s="1230">
        <v>293</v>
      </c>
      <c r="D3" s="1249" t="s">
        <v>439</v>
      </c>
      <c r="E3" s="1253">
        <v>13028167.699999999</v>
      </c>
      <c r="F3" s="1247"/>
      <c r="G3" s="1257" t="s">
        <v>1894</v>
      </c>
      <c r="H3" s="1252"/>
      <c r="I3" s="1258"/>
      <c r="J3" s="1252"/>
      <c r="K3" s="1252"/>
      <c r="L3" s="1252"/>
      <c r="M3" s="1252"/>
      <c r="N3" s="1252"/>
      <c r="O3" s="1252"/>
      <c r="P3" s="1252"/>
      <c r="Q3" s="1252"/>
      <c r="R3" s="1252"/>
      <c r="S3" s="1252"/>
      <c r="T3" s="1252"/>
      <c r="U3" s="1252"/>
      <c r="V3" s="1252" t="s">
        <v>1894</v>
      </c>
      <c r="W3" s="1246"/>
      <c r="X3" s="1246"/>
      <c r="Y3" s="1246"/>
      <c r="Z3" s="1246"/>
      <c r="AA3" s="1246"/>
      <c r="AB3" s="1246"/>
      <c r="AC3" s="1246"/>
      <c r="AD3" s="1246"/>
      <c r="AE3" s="1246"/>
      <c r="AF3" s="1246"/>
      <c r="AG3" s="1246"/>
      <c r="AH3" s="1246"/>
      <c r="AI3" s="1246"/>
      <c r="AJ3" s="1246"/>
      <c r="AK3" s="1246"/>
      <c r="AL3" s="1246"/>
      <c r="AM3" s="1246"/>
      <c r="AN3" s="1246"/>
      <c r="AO3" s="1246"/>
      <c r="AP3" s="1246"/>
      <c r="AQ3" s="1246"/>
      <c r="AR3" s="1246"/>
      <c r="AS3" s="1246"/>
      <c r="AT3" s="1246"/>
      <c r="AU3" s="1246"/>
      <c r="AV3" s="1246"/>
      <c r="AW3" s="1246"/>
      <c r="AX3" s="1246"/>
      <c r="AY3" s="1246"/>
      <c r="AZ3" s="1246"/>
      <c r="BA3" s="1246"/>
      <c r="BB3" s="1246"/>
      <c r="BC3" s="1246"/>
      <c r="BD3" s="1246"/>
      <c r="BE3" s="1246"/>
      <c r="BF3" s="1246"/>
      <c r="BG3" s="1246"/>
      <c r="BH3" s="1246"/>
      <c r="BI3" s="1246"/>
      <c r="BJ3" s="1246"/>
      <c r="BK3" s="1246"/>
      <c r="BL3" s="1246"/>
      <c r="BM3" s="1246"/>
      <c r="BN3" s="1246"/>
      <c r="BO3" s="1246"/>
      <c r="BP3" s="1246"/>
      <c r="BQ3" s="1246"/>
      <c r="BR3" s="1246"/>
      <c r="BS3" s="1246"/>
      <c r="BT3" s="1246"/>
      <c r="BU3" s="1246"/>
      <c r="BV3" s="1246"/>
      <c r="BW3" s="1246"/>
      <c r="BX3" s="1246"/>
      <c r="BY3" s="1246"/>
      <c r="BZ3" s="1246"/>
      <c r="CA3" s="1246"/>
      <c r="CB3" s="1246"/>
      <c r="CC3" s="1246"/>
      <c r="CD3" s="1246"/>
      <c r="CE3" s="1246"/>
      <c r="CF3" s="1246"/>
      <c r="CG3" s="1246"/>
      <c r="CH3" s="1246"/>
      <c r="CI3" s="1246"/>
      <c r="CJ3" s="1246"/>
      <c r="CK3" s="1246"/>
      <c r="CL3" s="1246"/>
      <c r="CM3" s="1246"/>
      <c r="CN3" s="1246"/>
      <c r="CO3" s="1246"/>
      <c r="CP3" s="1246"/>
      <c r="CQ3" s="1246"/>
      <c r="CR3" s="1246"/>
      <c r="CS3" s="1246"/>
      <c r="CT3" s="1246"/>
      <c r="CU3" s="1246"/>
      <c r="CV3" s="1246"/>
      <c r="CW3" s="1246"/>
      <c r="CX3" s="1246"/>
      <c r="CY3" s="1246"/>
      <c r="CZ3" s="1246"/>
      <c r="DA3" s="1246"/>
      <c r="DB3" s="1246"/>
      <c r="DC3" s="1246"/>
      <c r="DD3" s="1246"/>
      <c r="DE3" s="1246"/>
      <c r="DF3" s="1246"/>
      <c r="DG3" s="1246"/>
      <c r="DH3" s="1246"/>
      <c r="DI3" s="1246"/>
      <c r="DJ3" s="1246"/>
      <c r="DK3" s="1246"/>
      <c r="DL3" s="1246"/>
      <c r="DM3" s="1246"/>
      <c r="DN3" s="1246"/>
      <c r="DO3" s="1246"/>
      <c r="DP3" s="1246"/>
    </row>
    <row r="4" spans="1:120" s="1259" customFormat="1" ht="80.25" customHeight="1" x14ac:dyDescent="0.25">
      <c r="A4" s="1260"/>
      <c r="B4" s="1261" t="s">
        <v>791</v>
      </c>
      <c r="C4" s="1230" t="s">
        <v>476</v>
      </c>
      <c r="D4" s="1249" t="s">
        <v>439</v>
      </c>
      <c r="E4" s="1253">
        <v>17463.59</v>
      </c>
      <c r="F4" s="1262" t="s">
        <v>1670</v>
      </c>
      <c r="G4" s="1263" t="s">
        <v>2877</v>
      </c>
      <c r="H4" s="1264" t="s">
        <v>2971</v>
      </c>
      <c r="I4" s="1258"/>
      <c r="J4" s="1252" t="s">
        <v>2588</v>
      </c>
      <c r="K4" s="1252">
        <v>3610</v>
      </c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 t="s">
        <v>2878</v>
      </c>
      <c r="W4" s="1246"/>
      <c r="X4" s="1246"/>
      <c r="Y4" s="1246"/>
      <c r="Z4" s="1246"/>
      <c r="AA4" s="1246"/>
      <c r="AB4" s="1246"/>
      <c r="AC4" s="1246"/>
      <c r="AD4" s="1246"/>
      <c r="AE4" s="1246"/>
      <c r="AF4" s="1246"/>
      <c r="AG4" s="1246"/>
      <c r="AH4" s="1246"/>
      <c r="AI4" s="1246"/>
      <c r="AJ4" s="1246"/>
      <c r="AK4" s="1246"/>
      <c r="AL4" s="1246"/>
      <c r="AM4" s="1246"/>
      <c r="AN4" s="1246"/>
      <c r="AO4" s="1246"/>
      <c r="AP4" s="1246"/>
      <c r="AQ4" s="1246"/>
      <c r="AR4" s="1246"/>
      <c r="AS4" s="1246"/>
      <c r="AT4" s="1246"/>
      <c r="AU4" s="1246"/>
      <c r="AV4" s="1246"/>
      <c r="AW4" s="1246"/>
      <c r="AX4" s="1246"/>
      <c r="AY4" s="1246"/>
      <c r="AZ4" s="1246"/>
      <c r="BA4" s="1246"/>
      <c r="BB4" s="1246"/>
      <c r="BC4" s="1246"/>
      <c r="BD4" s="1246"/>
      <c r="BE4" s="1246"/>
      <c r="BF4" s="1246"/>
      <c r="BG4" s="1246"/>
      <c r="BH4" s="1246"/>
      <c r="BI4" s="1246"/>
      <c r="BJ4" s="1246"/>
      <c r="BK4" s="1246"/>
      <c r="BL4" s="1246"/>
      <c r="BM4" s="1246"/>
      <c r="BN4" s="1246"/>
      <c r="BO4" s="1246"/>
      <c r="BP4" s="1246"/>
      <c r="BQ4" s="1246"/>
      <c r="BR4" s="1246"/>
      <c r="BS4" s="1246"/>
      <c r="BT4" s="1246"/>
      <c r="BU4" s="1246"/>
      <c r="BV4" s="1246"/>
      <c r="BW4" s="1246"/>
      <c r="BX4" s="1246"/>
      <c r="BY4" s="1246"/>
      <c r="BZ4" s="1246"/>
      <c r="CA4" s="1246"/>
      <c r="CB4" s="1246"/>
      <c r="CC4" s="1246"/>
      <c r="CD4" s="1246"/>
      <c r="CE4" s="1246"/>
      <c r="CF4" s="1246"/>
      <c r="CG4" s="1246"/>
      <c r="CH4" s="1246"/>
      <c r="CI4" s="1246"/>
      <c r="CJ4" s="1246"/>
      <c r="CK4" s="1246"/>
      <c r="CL4" s="1246"/>
      <c r="CM4" s="1246"/>
      <c r="CN4" s="1246"/>
      <c r="CO4" s="1246"/>
      <c r="CP4" s="1246"/>
      <c r="CQ4" s="1246"/>
      <c r="CR4" s="1246"/>
      <c r="CS4" s="1246"/>
      <c r="CT4" s="1246"/>
      <c r="CU4" s="1246"/>
      <c r="CV4" s="1246"/>
      <c r="CW4" s="1246"/>
      <c r="CX4" s="1246"/>
      <c r="CY4" s="1246"/>
      <c r="CZ4" s="1246"/>
      <c r="DA4" s="1246"/>
      <c r="DB4" s="1246"/>
      <c r="DC4" s="1246"/>
      <c r="DD4" s="1246"/>
      <c r="DE4" s="1246"/>
      <c r="DF4" s="1246"/>
      <c r="DG4" s="1246"/>
      <c r="DH4" s="1246"/>
      <c r="DI4" s="1246"/>
      <c r="DJ4" s="1246"/>
      <c r="DK4" s="1246"/>
      <c r="DL4" s="1246"/>
      <c r="DM4" s="1246"/>
      <c r="DN4" s="1246"/>
      <c r="DO4" s="1246"/>
      <c r="DP4" s="1246"/>
    </row>
    <row r="5" spans="1:120" s="1259" customFormat="1" ht="122.25" customHeight="1" x14ac:dyDescent="0.25">
      <c r="A5" s="1260"/>
      <c r="B5" s="1261" t="s">
        <v>791</v>
      </c>
      <c r="C5" s="1230" t="s">
        <v>477</v>
      </c>
      <c r="D5" s="1249" t="s">
        <v>439</v>
      </c>
      <c r="E5" s="1253">
        <v>11189.81</v>
      </c>
      <c r="F5" s="1265" t="s">
        <v>1516</v>
      </c>
      <c r="G5" s="1263" t="s">
        <v>2879</v>
      </c>
      <c r="H5" s="1264" t="s">
        <v>2972</v>
      </c>
      <c r="I5" s="1252"/>
      <c r="J5" s="1252" t="s">
        <v>2587</v>
      </c>
      <c r="K5" s="1252">
        <v>2270</v>
      </c>
      <c r="L5" s="1252"/>
      <c r="M5" s="1252"/>
      <c r="N5" s="1252"/>
      <c r="O5" s="1252"/>
      <c r="P5" s="1252"/>
      <c r="Q5" s="1252"/>
      <c r="R5" s="1252"/>
      <c r="S5" s="1252"/>
      <c r="T5" s="1252"/>
      <c r="U5" s="1252"/>
      <c r="V5" s="1252" t="s">
        <v>2880</v>
      </c>
      <c r="W5" s="1246"/>
      <c r="X5" s="1246"/>
      <c r="Y5" s="1246"/>
      <c r="Z5" s="1246"/>
      <c r="AA5" s="1246"/>
      <c r="AB5" s="1246"/>
      <c r="AC5" s="1246"/>
      <c r="AD5" s="1246"/>
      <c r="AE5" s="1246"/>
      <c r="AF5" s="1246"/>
      <c r="AG5" s="1246"/>
      <c r="AH5" s="1246"/>
      <c r="AI5" s="1246"/>
      <c r="AJ5" s="1246"/>
      <c r="AK5" s="1246"/>
      <c r="AL5" s="1246"/>
      <c r="AM5" s="1246"/>
      <c r="AN5" s="1246"/>
      <c r="AO5" s="1246"/>
      <c r="AP5" s="1246"/>
      <c r="AQ5" s="1246"/>
      <c r="AR5" s="1246"/>
      <c r="AS5" s="1246"/>
      <c r="AT5" s="1246"/>
      <c r="AU5" s="1246"/>
      <c r="AV5" s="1246"/>
      <c r="AW5" s="1246"/>
      <c r="AX5" s="1246"/>
      <c r="AY5" s="1246"/>
      <c r="AZ5" s="1246"/>
      <c r="BA5" s="1246"/>
      <c r="BB5" s="1246"/>
      <c r="BC5" s="1246"/>
      <c r="BD5" s="1246"/>
      <c r="BE5" s="1246"/>
      <c r="BF5" s="1246"/>
      <c r="BG5" s="1246"/>
      <c r="BH5" s="1246"/>
      <c r="BI5" s="1246"/>
      <c r="BJ5" s="1246"/>
      <c r="BK5" s="1246"/>
      <c r="BL5" s="1246"/>
      <c r="BM5" s="1246"/>
      <c r="BN5" s="1246"/>
      <c r="BO5" s="1246"/>
      <c r="BP5" s="1246"/>
      <c r="BQ5" s="1246"/>
      <c r="BR5" s="1246"/>
      <c r="BS5" s="1246"/>
      <c r="BT5" s="1246"/>
      <c r="BU5" s="1246"/>
      <c r="BV5" s="1246"/>
      <c r="BW5" s="1246"/>
      <c r="BX5" s="1246"/>
      <c r="BY5" s="1246"/>
      <c r="BZ5" s="1246"/>
      <c r="CA5" s="1246"/>
      <c r="CB5" s="1246"/>
      <c r="CC5" s="1246"/>
      <c r="CD5" s="1246"/>
      <c r="CE5" s="1246"/>
      <c r="CF5" s="1246"/>
      <c r="CG5" s="1246"/>
      <c r="CH5" s="1246"/>
      <c r="CI5" s="1246"/>
      <c r="CJ5" s="1246"/>
      <c r="CK5" s="1246"/>
      <c r="CL5" s="1246"/>
      <c r="CM5" s="1246"/>
      <c r="CN5" s="1246"/>
      <c r="CO5" s="1246"/>
      <c r="CP5" s="1246"/>
      <c r="CQ5" s="1246"/>
      <c r="CR5" s="1246"/>
      <c r="CS5" s="1246"/>
      <c r="CT5" s="1246"/>
      <c r="CU5" s="1246"/>
      <c r="CV5" s="1246"/>
      <c r="CW5" s="1246"/>
      <c r="CX5" s="1246"/>
      <c r="CY5" s="1246"/>
      <c r="CZ5" s="1246"/>
      <c r="DA5" s="1246"/>
      <c r="DB5" s="1246"/>
      <c r="DC5" s="1246"/>
      <c r="DD5" s="1246"/>
      <c r="DE5" s="1246"/>
      <c r="DF5" s="1246"/>
      <c r="DG5" s="1246"/>
      <c r="DH5" s="1246"/>
      <c r="DI5" s="1246"/>
      <c r="DJ5" s="1246"/>
      <c r="DK5" s="1246"/>
      <c r="DL5" s="1246"/>
      <c r="DM5" s="1246"/>
      <c r="DN5" s="1246"/>
      <c r="DO5" s="1246"/>
      <c r="DP5" s="1246"/>
    </row>
    <row r="6" spans="1:120" s="1259" customFormat="1" ht="91.5" customHeight="1" x14ac:dyDescent="0.25">
      <c r="A6" s="1260"/>
      <c r="B6" s="1261" t="s">
        <v>791</v>
      </c>
      <c r="C6" s="1230" t="s">
        <v>475</v>
      </c>
      <c r="D6" s="1249" t="s">
        <v>439</v>
      </c>
      <c r="E6" s="1253">
        <v>103402.49</v>
      </c>
      <c r="F6" s="1247" t="s">
        <v>1517</v>
      </c>
      <c r="G6" s="1263" t="s">
        <v>2881</v>
      </c>
      <c r="H6" s="1252" t="s">
        <v>2973</v>
      </c>
      <c r="I6" s="1252"/>
      <c r="J6" s="1252" t="s">
        <v>2259</v>
      </c>
      <c r="K6" s="1252">
        <v>18771.98</v>
      </c>
      <c r="L6" s="1252"/>
      <c r="M6" s="1252"/>
      <c r="N6" s="1252"/>
      <c r="O6" s="1252"/>
      <c r="P6" s="1252"/>
      <c r="Q6" s="1252"/>
      <c r="R6" s="1252"/>
      <c r="S6" s="1252"/>
      <c r="T6" s="1252"/>
      <c r="U6" s="1252"/>
      <c r="V6" s="1252" t="s">
        <v>2882</v>
      </c>
      <c r="W6" s="1246"/>
      <c r="X6" s="1246"/>
      <c r="Y6" s="1246"/>
      <c r="Z6" s="1246"/>
      <c r="AA6" s="1246"/>
      <c r="AB6" s="1246"/>
      <c r="AC6" s="1246"/>
      <c r="AD6" s="1246"/>
      <c r="AE6" s="1246"/>
      <c r="AF6" s="1246"/>
      <c r="AG6" s="1246"/>
      <c r="AH6" s="1246"/>
      <c r="AI6" s="1246"/>
      <c r="AJ6" s="1246"/>
      <c r="AK6" s="1246"/>
      <c r="AL6" s="1246"/>
      <c r="AM6" s="1246"/>
      <c r="AN6" s="1246"/>
      <c r="AO6" s="1246"/>
      <c r="AP6" s="1246"/>
      <c r="AQ6" s="1246"/>
      <c r="AR6" s="1246"/>
      <c r="AS6" s="1246"/>
      <c r="AT6" s="1246"/>
      <c r="AU6" s="1246"/>
      <c r="AV6" s="1246"/>
      <c r="AW6" s="1246"/>
      <c r="AX6" s="1246"/>
      <c r="AY6" s="1246"/>
      <c r="AZ6" s="1246"/>
      <c r="BA6" s="1246"/>
      <c r="BB6" s="1246"/>
      <c r="BC6" s="1246"/>
      <c r="BD6" s="1246"/>
      <c r="BE6" s="1246"/>
      <c r="BF6" s="1246"/>
      <c r="BG6" s="1246"/>
      <c r="BH6" s="1246"/>
      <c r="BI6" s="1246"/>
      <c r="BJ6" s="1246"/>
      <c r="BK6" s="1246"/>
      <c r="BL6" s="1246"/>
      <c r="BM6" s="1246"/>
      <c r="BN6" s="1246"/>
      <c r="BO6" s="1246"/>
      <c r="BP6" s="1246"/>
      <c r="BQ6" s="1246"/>
      <c r="BR6" s="1246"/>
      <c r="BS6" s="1246"/>
      <c r="BT6" s="1246"/>
      <c r="BU6" s="1246"/>
      <c r="BV6" s="1246"/>
      <c r="BW6" s="1246"/>
      <c r="BX6" s="1246"/>
      <c r="BY6" s="1246"/>
      <c r="BZ6" s="1246"/>
      <c r="CA6" s="1246"/>
      <c r="CB6" s="1246"/>
      <c r="CC6" s="1246"/>
      <c r="CD6" s="1246"/>
      <c r="CE6" s="1246"/>
      <c r="CF6" s="1246"/>
      <c r="CG6" s="1246"/>
      <c r="CH6" s="1246"/>
      <c r="CI6" s="1246"/>
      <c r="CJ6" s="1246"/>
      <c r="CK6" s="1246"/>
      <c r="CL6" s="1246"/>
      <c r="CM6" s="1246"/>
      <c r="CN6" s="1246"/>
      <c r="CO6" s="1246"/>
      <c r="CP6" s="1246"/>
      <c r="CQ6" s="1246"/>
      <c r="CR6" s="1246"/>
      <c r="CS6" s="1246"/>
      <c r="CT6" s="1246"/>
      <c r="CU6" s="1246"/>
      <c r="CV6" s="1246"/>
      <c r="CW6" s="1246"/>
      <c r="CX6" s="1246"/>
      <c r="CY6" s="1246"/>
      <c r="CZ6" s="1246"/>
      <c r="DA6" s="1246"/>
      <c r="DB6" s="1246"/>
      <c r="DC6" s="1246"/>
      <c r="DD6" s="1246"/>
      <c r="DE6" s="1246"/>
      <c r="DF6" s="1246"/>
      <c r="DG6" s="1246"/>
      <c r="DH6" s="1246"/>
      <c r="DI6" s="1246"/>
      <c r="DJ6" s="1246"/>
      <c r="DK6" s="1246"/>
      <c r="DL6" s="1246"/>
      <c r="DM6" s="1246"/>
      <c r="DN6" s="1246"/>
      <c r="DO6" s="1246"/>
      <c r="DP6" s="1246"/>
    </row>
    <row r="7" spans="1:120" s="1259" customFormat="1" ht="77.25" customHeight="1" x14ac:dyDescent="0.25">
      <c r="A7" s="1260"/>
      <c r="B7" s="1261" t="s">
        <v>791</v>
      </c>
      <c r="C7" s="1230" t="s">
        <v>477</v>
      </c>
      <c r="D7" s="1249" t="s">
        <v>439</v>
      </c>
      <c r="E7" s="1253">
        <v>21198.44</v>
      </c>
      <c r="F7" s="1247" t="s">
        <v>1518</v>
      </c>
      <c r="G7" s="1263" t="s">
        <v>2883</v>
      </c>
      <c r="H7" s="1252" t="s">
        <v>2974</v>
      </c>
      <c r="I7" s="1252"/>
      <c r="J7" s="1252" t="s">
        <v>2586</v>
      </c>
      <c r="K7" s="1252">
        <v>4230</v>
      </c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 t="s">
        <v>2880</v>
      </c>
      <c r="W7" s="1246"/>
      <c r="X7" s="1246"/>
      <c r="Y7" s="1246"/>
      <c r="Z7" s="1246"/>
      <c r="AA7" s="1246"/>
      <c r="AB7" s="1246"/>
      <c r="AC7" s="1246"/>
      <c r="AD7" s="1246"/>
      <c r="AE7" s="1246"/>
      <c r="AF7" s="1246"/>
      <c r="AG7" s="1246"/>
      <c r="AH7" s="1246"/>
      <c r="AI7" s="1246"/>
      <c r="AJ7" s="1246"/>
      <c r="AK7" s="1246"/>
      <c r="AL7" s="1246"/>
      <c r="AM7" s="1246"/>
      <c r="AN7" s="1246"/>
      <c r="AO7" s="1246"/>
      <c r="AP7" s="1246"/>
      <c r="AQ7" s="1246"/>
      <c r="AR7" s="1246"/>
      <c r="AS7" s="1246"/>
      <c r="AT7" s="1246"/>
      <c r="AU7" s="1246"/>
      <c r="AV7" s="1246"/>
      <c r="AW7" s="1246"/>
      <c r="AX7" s="1246"/>
      <c r="AY7" s="1246"/>
      <c r="AZ7" s="1246"/>
      <c r="BA7" s="1246"/>
      <c r="BB7" s="1246"/>
      <c r="BC7" s="1246"/>
      <c r="BD7" s="1246"/>
      <c r="BE7" s="1246"/>
      <c r="BF7" s="1246"/>
      <c r="BG7" s="1246"/>
      <c r="BH7" s="1246"/>
      <c r="BI7" s="1246"/>
      <c r="BJ7" s="1246"/>
      <c r="BK7" s="1246"/>
      <c r="BL7" s="1246"/>
      <c r="BM7" s="1246"/>
      <c r="BN7" s="1246"/>
      <c r="BO7" s="1246"/>
      <c r="BP7" s="1246"/>
      <c r="BQ7" s="1246"/>
      <c r="BR7" s="1246"/>
      <c r="BS7" s="1246"/>
      <c r="BT7" s="1246"/>
      <c r="BU7" s="1246"/>
      <c r="BV7" s="1246"/>
      <c r="BW7" s="1246"/>
      <c r="BX7" s="1246"/>
      <c r="BY7" s="1246"/>
      <c r="BZ7" s="1246"/>
      <c r="CA7" s="1246"/>
      <c r="CB7" s="1246"/>
      <c r="CC7" s="1246"/>
      <c r="CD7" s="1246"/>
      <c r="CE7" s="1246"/>
      <c r="CF7" s="1246"/>
      <c r="CG7" s="1246"/>
      <c r="CH7" s="1246"/>
      <c r="CI7" s="1246"/>
      <c r="CJ7" s="1246"/>
      <c r="CK7" s="1246"/>
      <c r="CL7" s="1246"/>
      <c r="CM7" s="1246"/>
      <c r="CN7" s="1246"/>
      <c r="CO7" s="1246"/>
      <c r="CP7" s="1246"/>
      <c r="CQ7" s="1246"/>
      <c r="CR7" s="1246"/>
      <c r="CS7" s="1246"/>
      <c r="CT7" s="1246"/>
      <c r="CU7" s="1246"/>
      <c r="CV7" s="1246"/>
      <c r="CW7" s="1246"/>
      <c r="CX7" s="1246"/>
      <c r="CY7" s="1246"/>
      <c r="CZ7" s="1246"/>
      <c r="DA7" s="1246"/>
      <c r="DB7" s="1246"/>
      <c r="DC7" s="1246"/>
      <c r="DD7" s="1246"/>
      <c r="DE7" s="1246"/>
      <c r="DF7" s="1246"/>
      <c r="DG7" s="1246"/>
      <c r="DH7" s="1246"/>
      <c r="DI7" s="1246"/>
      <c r="DJ7" s="1246"/>
      <c r="DK7" s="1246"/>
      <c r="DL7" s="1246"/>
      <c r="DM7" s="1246"/>
      <c r="DN7" s="1246"/>
      <c r="DO7" s="1246"/>
      <c r="DP7" s="1246"/>
    </row>
    <row r="8" spans="1:120" s="1259" customFormat="1" ht="83.25" customHeight="1" x14ac:dyDescent="0.25">
      <c r="A8" s="1260"/>
      <c r="B8" s="1261" t="s">
        <v>791</v>
      </c>
      <c r="C8" s="1230" t="s">
        <v>476</v>
      </c>
      <c r="D8" s="1249" t="s">
        <v>439</v>
      </c>
      <c r="E8" s="1253">
        <v>49405.99</v>
      </c>
      <c r="F8" s="1247" t="s">
        <v>1519</v>
      </c>
      <c r="G8" s="1263" t="s">
        <v>2884</v>
      </c>
      <c r="H8" s="1252" t="s">
        <v>2975</v>
      </c>
      <c r="I8" s="1252"/>
      <c r="J8" s="1252" t="s">
        <v>2260</v>
      </c>
      <c r="K8" s="1252">
        <v>9493.2800000000007</v>
      </c>
      <c r="L8" s="1252"/>
      <c r="M8" s="1252"/>
      <c r="N8" s="1252"/>
      <c r="O8" s="1252"/>
      <c r="P8" s="1252"/>
      <c r="Q8" s="1252"/>
      <c r="R8" s="1252"/>
      <c r="S8" s="1252"/>
      <c r="T8" s="1252"/>
      <c r="U8" s="1252"/>
      <c r="V8" s="1252" t="s">
        <v>2885</v>
      </c>
      <c r="W8" s="1246"/>
      <c r="X8" s="1246"/>
      <c r="Y8" s="1246"/>
      <c r="Z8" s="1246"/>
      <c r="AA8" s="1246"/>
      <c r="AB8" s="1246"/>
      <c r="AC8" s="1246"/>
      <c r="AD8" s="1246"/>
      <c r="AE8" s="1246"/>
      <c r="AF8" s="1246"/>
      <c r="AG8" s="1246"/>
      <c r="AH8" s="1246"/>
      <c r="AI8" s="1246"/>
      <c r="AJ8" s="1246"/>
      <c r="AK8" s="1246"/>
      <c r="AL8" s="1246"/>
      <c r="AM8" s="1246"/>
      <c r="AN8" s="1246"/>
      <c r="AO8" s="1246"/>
      <c r="AP8" s="1246"/>
      <c r="AQ8" s="1246"/>
      <c r="AR8" s="1246"/>
      <c r="AS8" s="1246"/>
      <c r="AT8" s="1246"/>
      <c r="AU8" s="1246"/>
      <c r="AV8" s="1246"/>
      <c r="AW8" s="1246"/>
      <c r="AX8" s="1246"/>
      <c r="AY8" s="1246"/>
      <c r="AZ8" s="1246"/>
      <c r="BA8" s="1246"/>
      <c r="BB8" s="1246"/>
      <c r="BC8" s="1246"/>
      <c r="BD8" s="1246"/>
      <c r="BE8" s="1246"/>
      <c r="BF8" s="1246"/>
      <c r="BG8" s="1246"/>
      <c r="BH8" s="1246"/>
      <c r="BI8" s="1246"/>
      <c r="BJ8" s="1246"/>
      <c r="BK8" s="1246"/>
      <c r="BL8" s="1246"/>
      <c r="BM8" s="1246"/>
      <c r="BN8" s="1246"/>
      <c r="BO8" s="1246"/>
      <c r="BP8" s="1246"/>
      <c r="BQ8" s="1246"/>
      <c r="BR8" s="1246"/>
      <c r="BS8" s="1246"/>
      <c r="BT8" s="1246"/>
      <c r="BU8" s="1246"/>
      <c r="BV8" s="1246"/>
      <c r="BW8" s="1246"/>
      <c r="BX8" s="1246"/>
      <c r="BY8" s="1246"/>
      <c r="BZ8" s="1246"/>
      <c r="CA8" s="1246"/>
      <c r="CB8" s="1246"/>
      <c r="CC8" s="1246"/>
      <c r="CD8" s="1246"/>
      <c r="CE8" s="1246"/>
      <c r="CF8" s="1246"/>
      <c r="CG8" s="1246"/>
      <c r="CH8" s="1246"/>
      <c r="CI8" s="1246"/>
      <c r="CJ8" s="1246"/>
      <c r="CK8" s="1246"/>
      <c r="CL8" s="1246"/>
      <c r="CM8" s="1246"/>
      <c r="CN8" s="1246"/>
      <c r="CO8" s="1246"/>
      <c r="CP8" s="1246"/>
      <c r="CQ8" s="1246"/>
      <c r="CR8" s="1246"/>
      <c r="CS8" s="1246"/>
      <c r="CT8" s="1246"/>
      <c r="CU8" s="1246"/>
      <c r="CV8" s="1246"/>
      <c r="CW8" s="1246"/>
      <c r="CX8" s="1246"/>
      <c r="CY8" s="1246"/>
      <c r="CZ8" s="1246"/>
      <c r="DA8" s="1246"/>
      <c r="DB8" s="1246"/>
      <c r="DC8" s="1246"/>
      <c r="DD8" s="1246"/>
      <c r="DE8" s="1246"/>
      <c r="DF8" s="1246"/>
      <c r="DG8" s="1246"/>
      <c r="DH8" s="1246"/>
      <c r="DI8" s="1246"/>
      <c r="DJ8" s="1246"/>
      <c r="DK8" s="1246"/>
      <c r="DL8" s="1246"/>
      <c r="DM8" s="1246"/>
      <c r="DN8" s="1246"/>
      <c r="DO8" s="1246"/>
      <c r="DP8" s="1246"/>
    </row>
    <row r="9" spans="1:120" s="1259" customFormat="1" ht="75" customHeight="1" x14ac:dyDescent="0.25">
      <c r="A9" s="1260"/>
      <c r="B9" s="1261" t="s">
        <v>791</v>
      </c>
      <c r="C9" s="1230" t="s">
        <v>476</v>
      </c>
      <c r="D9" s="1249" t="s">
        <v>439</v>
      </c>
      <c r="E9" s="1253">
        <v>58591.51</v>
      </c>
      <c r="F9" s="1247" t="s">
        <v>1520</v>
      </c>
      <c r="G9" s="1263" t="s">
        <v>2884</v>
      </c>
      <c r="H9" s="1252" t="s">
        <v>2976</v>
      </c>
      <c r="I9" s="1252"/>
      <c r="J9" s="1252" t="s">
        <v>2261</v>
      </c>
      <c r="K9" s="1252">
        <v>10813.72</v>
      </c>
      <c r="L9" s="1252"/>
      <c r="M9" s="1252"/>
      <c r="N9" s="1252"/>
      <c r="O9" s="1252"/>
      <c r="P9" s="1252"/>
      <c r="Q9" s="1252"/>
      <c r="R9" s="1252"/>
      <c r="S9" s="1252"/>
      <c r="T9" s="1252"/>
      <c r="U9" s="1252"/>
      <c r="V9" s="1252" t="s">
        <v>2885</v>
      </c>
      <c r="W9" s="1246"/>
      <c r="X9" s="1246"/>
      <c r="Y9" s="1246"/>
      <c r="Z9" s="1246"/>
      <c r="AA9" s="1246"/>
      <c r="AB9" s="1246"/>
      <c r="AC9" s="1246"/>
      <c r="AD9" s="1246"/>
      <c r="AE9" s="1246"/>
      <c r="AF9" s="1246"/>
      <c r="AG9" s="1246"/>
      <c r="AH9" s="1246"/>
      <c r="AI9" s="1246"/>
      <c r="AJ9" s="1246"/>
      <c r="AK9" s="1246"/>
      <c r="AL9" s="1246"/>
      <c r="AM9" s="1246"/>
      <c r="AN9" s="1246"/>
      <c r="AO9" s="1246"/>
      <c r="AP9" s="1246"/>
      <c r="AQ9" s="1246"/>
      <c r="AR9" s="1246"/>
      <c r="AS9" s="1246"/>
      <c r="AT9" s="1246"/>
      <c r="AU9" s="1246"/>
      <c r="AV9" s="1246"/>
      <c r="AW9" s="1246"/>
      <c r="AX9" s="1246"/>
      <c r="AY9" s="1246"/>
      <c r="AZ9" s="1246"/>
      <c r="BA9" s="1246"/>
      <c r="BB9" s="1246"/>
      <c r="BC9" s="1246"/>
      <c r="BD9" s="1246"/>
      <c r="BE9" s="1246"/>
      <c r="BF9" s="1246"/>
      <c r="BG9" s="1246"/>
      <c r="BH9" s="1246"/>
      <c r="BI9" s="1246"/>
      <c r="BJ9" s="1246"/>
      <c r="BK9" s="1246"/>
      <c r="BL9" s="1246"/>
      <c r="BM9" s="1246"/>
      <c r="BN9" s="1246"/>
      <c r="BO9" s="1246"/>
      <c r="BP9" s="1246"/>
      <c r="BQ9" s="1246"/>
      <c r="BR9" s="1246"/>
      <c r="BS9" s="1246"/>
      <c r="BT9" s="1246"/>
      <c r="BU9" s="1246"/>
      <c r="BV9" s="1246"/>
      <c r="BW9" s="1246"/>
      <c r="BX9" s="1246"/>
      <c r="BY9" s="1246"/>
      <c r="BZ9" s="1246"/>
      <c r="CA9" s="1246"/>
      <c r="CB9" s="1246"/>
      <c r="CC9" s="1246"/>
      <c r="CD9" s="1246"/>
      <c r="CE9" s="1246"/>
      <c r="CF9" s="1246"/>
      <c r="CG9" s="1246"/>
      <c r="CH9" s="1246"/>
      <c r="CI9" s="1246"/>
      <c r="CJ9" s="1246"/>
      <c r="CK9" s="1246"/>
      <c r="CL9" s="1246"/>
      <c r="CM9" s="1246"/>
      <c r="CN9" s="1246"/>
      <c r="CO9" s="1246"/>
      <c r="CP9" s="1246"/>
      <c r="CQ9" s="1246"/>
      <c r="CR9" s="1246"/>
      <c r="CS9" s="1246"/>
      <c r="CT9" s="1246"/>
      <c r="CU9" s="1246"/>
      <c r="CV9" s="1246"/>
      <c r="CW9" s="1246"/>
      <c r="CX9" s="1246"/>
      <c r="CY9" s="1246"/>
      <c r="CZ9" s="1246"/>
      <c r="DA9" s="1246"/>
      <c r="DB9" s="1246"/>
      <c r="DC9" s="1246"/>
      <c r="DD9" s="1246"/>
      <c r="DE9" s="1246"/>
      <c r="DF9" s="1246"/>
      <c r="DG9" s="1246"/>
      <c r="DH9" s="1246"/>
      <c r="DI9" s="1246"/>
      <c r="DJ9" s="1246"/>
      <c r="DK9" s="1246"/>
      <c r="DL9" s="1246"/>
      <c r="DM9" s="1246"/>
      <c r="DN9" s="1246"/>
      <c r="DO9" s="1246"/>
      <c r="DP9" s="1246"/>
    </row>
    <row r="10" spans="1:120" s="1259" customFormat="1" ht="75.75" customHeight="1" x14ac:dyDescent="0.25">
      <c r="A10" s="1260"/>
      <c r="B10" s="1261" t="s">
        <v>791</v>
      </c>
      <c r="C10" s="1230" t="s">
        <v>477</v>
      </c>
      <c r="D10" s="1249" t="s">
        <v>439</v>
      </c>
      <c r="E10" s="1253">
        <v>65980.5</v>
      </c>
      <c r="F10" s="1247" t="s">
        <v>1521</v>
      </c>
      <c r="G10" s="1263" t="s">
        <v>2886</v>
      </c>
      <c r="H10" s="1252" t="s">
        <v>2977</v>
      </c>
      <c r="I10" s="1252"/>
      <c r="J10" s="1252" t="s">
        <v>2262</v>
      </c>
      <c r="K10" s="1252">
        <v>12182.14</v>
      </c>
      <c r="L10" s="1252"/>
      <c r="M10" s="1252"/>
      <c r="N10" s="1252"/>
      <c r="O10" s="1252"/>
      <c r="P10" s="1252"/>
      <c r="Q10" s="1252"/>
      <c r="R10" s="1252"/>
      <c r="S10" s="1252"/>
      <c r="T10" s="1252"/>
      <c r="U10" s="1252"/>
      <c r="V10" s="1252" t="s">
        <v>2885</v>
      </c>
      <c r="W10" s="1246"/>
      <c r="X10" s="1246"/>
      <c r="Y10" s="1246"/>
      <c r="Z10" s="1246"/>
      <c r="AA10" s="1246"/>
      <c r="AB10" s="1246"/>
      <c r="AC10" s="1246"/>
      <c r="AD10" s="1246"/>
      <c r="AE10" s="1246"/>
      <c r="AF10" s="1246"/>
      <c r="AG10" s="1246"/>
      <c r="AH10" s="1246"/>
      <c r="AI10" s="1246"/>
      <c r="AJ10" s="1246"/>
      <c r="AK10" s="1246"/>
      <c r="AL10" s="1246"/>
      <c r="AM10" s="1246"/>
      <c r="AN10" s="1246"/>
      <c r="AO10" s="1246"/>
      <c r="AP10" s="1246"/>
      <c r="AQ10" s="1246"/>
      <c r="AR10" s="1246"/>
      <c r="AS10" s="1246"/>
      <c r="AT10" s="1246"/>
      <c r="AU10" s="1246"/>
      <c r="AV10" s="1246"/>
      <c r="AW10" s="1246"/>
      <c r="AX10" s="1246"/>
      <c r="AY10" s="1246"/>
      <c r="AZ10" s="1246"/>
      <c r="BA10" s="1246"/>
      <c r="BB10" s="1246"/>
      <c r="BC10" s="1246"/>
      <c r="BD10" s="1246"/>
      <c r="BE10" s="1246"/>
      <c r="BF10" s="1246"/>
      <c r="BG10" s="1246"/>
      <c r="BH10" s="1246"/>
      <c r="BI10" s="1246"/>
      <c r="BJ10" s="1246"/>
      <c r="BK10" s="1246"/>
      <c r="BL10" s="1246"/>
      <c r="BM10" s="1246"/>
      <c r="BN10" s="1246"/>
      <c r="BO10" s="1246"/>
      <c r="BP10" s="1246"/>
      <c r="BQ10" s="1246"/>
      <c r="BR10" s="1246"/>
      <c r="BS10" s="1246"/>
      <c r="BT10" s="1246"/>
      <c r="BU10" s="1246"/>
      <c r="BV10" s="1246"/>
      <c r="BW10" s="1246"/>
      <c r="BX10" s="1246"/>
      <c r="BY10" s="1246"/>
      <c r="BZ10" s="1246"/>
      <c r="CA10" s="1246"/>
      <c r="CB10" s="1246"/>
      <c r="CC10" s="1246"/>
      <c r="CD10" s="1246"/>
      <c r="CE10" s="1246"/>
      <c r="CF10" s="1246"/>
      <c r="CG10" s="1246"/>
      <c r="CH10" s="1246"/>
      <c r="CI10" s="1246"/>
      <c r="CJ10" s="1246"/>
      <c r="CK10" s="1246"/>
      <c r="CL10" s="1246"/>
      <c r="CM10" s="1246"/>
      <c r="CN10" s="1246"/>
      <c r="CO10" s="1246"/>
      <c r="CP10" s="1246"/>
      <c r="CQ10" s="1246"/>
      <c r="CR10" s="1246"/>
      <c r="CS10" s="1246"/>
      <c r="CT10" s="1246"/>
      <c r="CU10" s="1246"/>
      <c r="CV10" s="1246"/>
      <c r="CW10" s="1246"/>
      <c r="CX10" s="1246"/>
      <c r="CY10" s="1246"/>
      <c r="CZ10" s="1246"/>
      <c r="DA10" s="1246"/>
      <c r="DB10" s="1246"/>
      <c r="DC10" s="1246"/>
      <c r="DD10" s="1246"/>
      <c r="DE10" s="1246"/>
      <c r="DF10" s="1246"/>
      <c r="DG10" s="1246"/>
      <c r="DH10" s="1246"/>
      <c r="DI10" s="1246"/>
      <c r="DJ10" s="1246"/>
      <c r="DK10" s="1246"/>
      <c r="DL10" s="1246"/>
      <c r="DM10" s="1246"/>
      <c r="DN10" s="1246"/>
      <c r="DO10" s="1246"/>
      <c r="DP10" s="1246"/>
    </row>
    <row r="11" spans="1:120" s="1259" customFormat="1" ht="78.75" customHeight="1" x14ac:dyDescent="0.25">
      <c r="A11" s="1260"/>
      <c r="B11" s="1261" t="s">
        <v>791</v>
      </c>
      <c r="C11" s="1230" t="s">
        <v>1523</v>
      </c>
      <c r="D11" s="1249" t="s">
        <v>439</v>
      </c>
      <c r="E11" s="1253">
        <v>165550.35999999999</v>
      </c>
      <c r="F11" s="1247" t="s">
        <v>1522</v>
      </c>
      <c r="G11" s="1263" t="s">
        <v>2887</v>
      </c>
      <c r="H11" s="1252" t="s">
        <v>2978</v>
      </c>
      <c r="I11" s="1252"/>
      <c r="J11" s="1252" t="s">
        <v>2338</v>
      </c>
      <c r="K11" s="1252">
        <v>45474</v>
      </c>
      <c r="L11" s="1252"/>
      <c r="M11" s="1252"/>
      <c r="N11" s="1252"/>
      <c r="O11" s="1252"/>
      <c r="P11" s="1252"/>
      <c r="Q11" s="1252"/>
      <c r="R11" s="1252"/>
      <c r="S11" s="1252"/>
      <c r="T11" s="1252"/>
      <c r="U11" s="1252"/>
      <c r="V11" s="1252" t="s">
        <v>2885</v>
      </c>
      <c r="W11" s="1246"/>
      <c r="X11" s="1246"/>
      <c r="Y11" s="1246"/>
      <c r="Z11" s="1246"/>
      <c r="AA11" s="1246"/>
      <c r="AB11" s="1246"/>
      <c r="AC11" s="1246"/>
      <c r="AD11" s="1246"/>
      <c r="AE11" s="1246"/>
      <c r="AF11" s="1246"/>
      <c r="AG11" s="1246"/>
      <c r="AH11" s="1246"/>
      <c r="AI11" s="1246"/>
      <c r="AJ11" s="1246"/>
      <c r="AK11" s="1246"/>
      <c r="AL11" s="1246"/>
      <c r="AM11" s="1246"/>
      <c r="AN11" s="1246"/>
      <c r="AO11" s="1246"/>
      <c r="AP11" s="1246"/>
      <c r="AQ11" s="1246"/>
      <c r="AR11" s="1246"/>
      <c r="AS11" s="1246"/>
      <c r="AT11" s="1246"/>
      <c r="AU11" s="1246"/>
      <c r="AV11" s="1246"/>
      <c r="AW11" s="1246"/>
      <c r="AX11" s="1246"/>
      <c r="AY11" s="1246"/>
      <c r="AZ11" s="1246"/>
      <c r="BA11" s="1246"/>
      <c r="BB11" s="1246"/>
      <c r="BC11" s="1246"/>
      <c r="BD11" s="1246"/>
      <c r="BE11" s="1246"/>
      <c r="BF11" s="1246"/>
      <c r="BG11" s="1246"/>
      <c r="BH11" s="1246"/>
      <c r="BI11" s="1246"/>
      <c r="BJ11" s="1246"/>
      <c r="BK11" s="1246"/>
      <c r="BL11" s="1246"/>
      <c r="BM11" s="1246"/>
      <c r="BN11" s="1246"/>
      <c r="BO11" s="1246"/>
      <c r="BP11" s="1246"/>
      <c r="BQ11" s="1246"/>
      <c r="BR11" s="1246"/>
      <c r="BS11" s="1246"/>
      <c r="BT11" s="1246"/>
      <c r="BU11" s="1246"/>
      <c r="BV11" s="1246"/>
      <c r="BW11" s="1246"/>
      <c r="BX11" s="1246"/>
      <c r="BY11" s="1246"/>
      <c r="BZ11" s="1246"/>
      <c r="CA11" s="1246"/>
      <c r="CB11" s="1246"/>
      <c r="CC11" s="1246"/>
      <c r="CD11" s="1246"/>
      <c r="CE11" s="1246"/>
      <c r="CF11" s="1246"/>
      <c r="CG11" s="1246"/>
      <c r="CH11" s="1246"/>
      <c r="CI11" s="1246"/>
      <c r="CJ11" s="1246"/>
      <c r="CK11" s="1246"/>
      <c r="CL11" s="1246"/>
      <c r="CM11" s="1246"/>
      <c r="CN11" s="1246"/>
      <c r="CO11" s="1246"/>
      <c r="CP11" s="1246"/>
      <c r="CQ11" s="1246"/>
      <c r="CR11" s="1246"/>
      <c r="CS11" s="1246"/>
      <c r="CT11" s="1246"/>
      <c r="CU11" s="1246"/>
      <c r="CV11" s="1246"/>
      <c r="CW11" s="1246"/>
      <c r="CX11" s="1246"/>
      <c r="CY11" s="1246"/>
      <c r="CZ11" s="1246"/>
      <c r="DA11" s="1246"/>
      <c r="DB11" s="1246"/>
      <c r="DC11" s="1246"/>
      <c r="DD11" s="1246"/>
      <c r="DE11" s="1246"/>
      <c r="DF11" s="1246"/>
      <c r="DG11" s="1246"/>
      <c r="DH11" s="1246"/>
      <c r="DI11" s="1246"/>
      <c r="DJ11" s="1246"/>
      <c r="DK11" s="1246"/>
      <c r="DL11" s="1246"/>
      <c r="DM11" s="1246"/>
      <c r="DN11" s="1246"/>
      <c r="DO11" s="1246"/>
      <c r="DP11" s="1246"/>
    </row>
    <row r="12" spans="1:120" s="1259" customFormat="1" ht="76.5" customHeight="1" x14ac:dyDescent="0.25">
      <c r="A12" s="1260"/>
      <c r="B12" s="1261" t="s">
        <v>791</v>
      </c>
      <c r="C12" s="1230" t="s">
        <v>477</v>
      </c>
      <c r="D12" s="1249" t="s">
        <v>439</v>
      </c>
      <c r="E12" s="1253">
        <v>24081.82</v>
      </c>
      <c r="F12" s="1247" t="s">
        <v>1524</v>
      </c>
      <c r="G12" s="1263" t="s">
        <v>2888</v>
      </c>
      <c r="H12" s="1252" t="s">
        <v>2979</v>
      </c>
      <c r="I12" s="1252"/>
      <c r="J12" s="1252" t="s">
        <v>2585</v>
      </c>
      <c r="K12" s="1252">
        <v>4950</v>
      </c>
      <c r="L12" s="1252"/>
      <c r="M12" s="1252"/>
      <c r="N12" s="1252"/>
      <c r="O12" s="1252"/>
      <c r="P12" s="1252"/>
      <c r="Q12" s="1252"/>
      <c r="R12" s="1252"/>
      <c r="S12" s="1252"/>
      <c r="T12" s="1252"/>
      <c r="U12" s="1252"/>
      <c r="V12" s="1252" t="s">
        <v>2880</v>
      </c>
      <c r="W12" s="1246"/>
      <c r="X12" s="1246"/>
      <c r="Y12" s="1246"/>
      <c r="Z12" s="1246"/>
      <c r="AA12" s="1246"/>
      <c r="AB12" s="1246"/>
      <c r="AC12" s="1246"/>
      <c r="AD12" s="1246"/>
      <c r="AE12" s="1246"/>
      <c r="AF12" s="1246"/>
      <c r="AG12" s="1246"/>
      <c r="AH12" s="1246"/>
      <c r="AI12" s="1246"/>
      <c r="AJ12" s="1246"/>
      <c r="AK12" s="1246"/>
      <c r="AL12" s="1246"/>
      <c r="AM12" s="1246"/>
      <c r="AN12" s="1246"/>
      <c r="AO12" s="1246"/>
      <c r="AP12" s="1246"/>
      <c r="AQ12" s="1246"/>
      <c r="AR12" s="1246"/>
      <c r="AS12" s="1246"/>
      <c r="AT12" s="1246"/>
      <c r="AU12" s="1246"/>
      <c r="AV12" s="1246"/>
      <c r="AW12" s="1246"/>
      <c r="AX12" s="1246"/>
      <c r="AY12" s="1246"/>
      <c r="AZ12" s="1246"/>
      <c r="BA12" s="1246"/>
      <c r="BB12" s="1246"/>
      <c r="BC12" s="1246"/>
      <c r="BD12" s="1246"/>
      <c r="BE12" s="1246"/>
      <c r="BF12" s="1246"/>
      <c r="BG12" s="1246"/>
      <c r="BH12" s="1246"/>
      <c r="BI12" s="1246"/>
      <c r="BJ12" s="1246"/>
      <c r="BK12" s="1246"/>
      <c r="BL12" s="1246"/>
      <c r="BM12" s="1246"/>
      <c r="BN12" s="1246"/>
      <c r="BO12" s="1246"/>
      <c r="BP12" s="1246"/>
      <c r="BQ12" s="1246"/>
      <c r="BR12" s="1246"/>
      <c r="BS12" s="1246"/>
      <c r="BT12" s="1246"/>
      <c r="BU12" s="1246"/>
      <c r="BV12" s="1246"/>
      <c r="BW12" s="1246"/>
      <c r="BX12" s="1246"/>
      <c r="BY12" s="1246"/>
      <c r="BZ12" s="1246"/>
      <c r="CA12" s="1246"/>
      <c r="CB12" s="1246"/>
      <c r="CC12" s="1246"/>
      <c r="CD12" s="1246"/>
      <c r="CE12" s="1246"/>
      <c r="CF12" s="1246"/>
      <c r="CG12" s="1246"/>
      <c r="CH12" s="1246"/>
      <c r="CI12" s="1246"/>
      <c r="CJ12" s="1246"/>
      <c r="CK12" s="1246"/>
      <c r="CL12" s="1246"/>
      <c r="CM12" s="1246"/>
      <c r="CN12" s="1246"/>
      <c r="CO12" s="1246"/>
      <c r="CP12" s="1246"/>
      <c r="CQ12" s="1246"/>
      <c r="CR12" s="1246"/>
      <c r="CS12" s="1246"/>
      <c r="CT12" s="1246"/>
      <c r="CU12" s="1246"/>
      <c r="CV12" s="1246"/>
      <c r="CW12" s="1246"/>
      <c r="CX12" s="1246"/>
      <c r="CY12" s="1246"/>
      <c r="CZ12" s="1246"/>
      <c r="DA12" s="1246"/>
      <c r="DB12" s="1246"/>
      <c r="DC12" s="1246"/>
      <c r="DD12" s="1246"/>
      <c r="DE12" s="1246"/>
      <c r="DF12" s="1246"/>
      <c r="DG12" s="1246"/>
      <c r="DH12" s="1246"/>
      <c r="DI12" s="1246"/>
      <c r="DJ12" s="1246"/>
      <c r="DK12" s="1246"/>
      <c r="DL12" s="1246"/>
      <c r="DM12" s="1246"/>
      <c r="DN12" s="1246"/>
      <c r="DO12" s="1246"/>
      <c r="DP12" s="1246"/>
    </row>
    <row r="13" spans="1:120" s="1259" customFormat="1" ht="116.25" customHeight="1" x14ac:dyDescent="0.25">
      <c r="A13" s="1260"/>
      <c r="B13" s="1261" t="s">
        <v>791</v>
      </c>
      <c r="C13" s="1230" t="s">
        <v>476</v>
      </c>
      <c r="D13" s="1249" t="s">
        <v>439</v>
      </c>
      <c r="E13" s="1253">
        <v>36193.31</v>
      </c>
      <c r="F13" s="1247" t="s">
        <v>1525</v>
      </c>
      <c r="G13" s="1263" t="s">
        <v>2889</v>
      </c>
      <c r="H13" s="1252" t="s">
        <v>2980</v>
      </c>
      <c r="I13" s="1252"/>
      <c r="J13" s="1252" t="s">
        <v>2598</v>
      </c>
      <c r="K13" s="1252">
        <v>7630</v>
      </c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 t="s">
        <v>2890</v>
      </c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6"/>
      <c r="AI13" s="1246"/>
      <c r="AJ13" s="1246"/>
      <c r="AK13" s="1246"/>
      <c r="AL13" s="1246"/>
      <c r="AM13" s="1246"/>
      <c r="AN13" s="1246"/>
      <c r="AO13" s="1246"/>
      <c r="AP13" s="1246"/>
      <c r="AQ13" s="1246"/>
      <c r="AR13" s="1246"/>
      <c r="AS13" s="1246"/>
      <c r="AT13" s="1246"/>
      <c r="AU13" s="1246"/>
      <c r="AV13" s="1246"/>
      <c r="AW13" s="1246"/>
      <c r="AX13" s="1246"/>
      <c r="AY13" s="1246"/>
      <c r="AZ13" s="1246"/>
      <c r="BA13" s="1246"/>
      <c r="BB13" s="1246"/>
      <c r="BC13" s="1246"/>
      <c r="BD13" s="1246"/>
      <c r="BE13" s="1246"/>
      <c r="BF13" s="1246"/>
      <c r="BG13" s="1246"/>
      <c r="BH13" s="1246"/>
      <c r="BI13" s="1246"/>
      <c r="BJ13" s="1246"/>
      <c r="BK13" s="1246"/>
      <c r="BL13" s="1246"/>
      <c r="BM13" s="1246"/>
      <c r="BN13" s="1246"/>
      <c r="BO13" s="1246"/>
      <c r="BP13" s="1246"/>
      <c r="BQ13" s="1246"/>
      <c r="BR13" s="1246"/>
      <c r="BS13" s="1246"/>
      <c r="BT13" s="1246"/>
      <c r="BU13" s="1246"/>
      <c r="BV13" s="1246"/>
      <c r="BW13" s="1246"/>
      <c r="BX13" s="1246"/>
      <c r="BY13" s="1246"/>
      <c r="BZ13" s="1246"/>
      <c r="CA13" s="1246"/>
      <c r="CB13" s="1246"/>
      <c r="CC13" s="1246"/>
      <c r="CD13" s="1246"/>
      <c r="CE13" s="1246"/>
      <c r="CF13" s="1246"/>
      <c r="CG13" s="1246"/>
      <c r="CH13" s="1246"/>
      <c r="CI13" s="1246"/>
      <c r="CJ13" s="1246"/>
      <c r="CK13" s="1246"/>
      <c r="CL13" s="1246"/>
      <c r="CM13" s="1246"/>
      <c r="CN13" s="1246"/>
      <c r="CO13" s="1246"/>
      <c r="CP13" s="1246"/>
      <c r="CQ13" s="1246"/>
      <c r="CR13" s="1246"/>
      <c r="CS13" s="1246"/>
      <c r="CT13" s="1246"/>
      <c r="CU13" s="1246"/>
      <c r="CV13" s="1246"/>
      <c r="CW13" s="1246"/>
      <c r="CX13" s="1246"/>
      <c r="CY13" s="1246"/>
      <c r="CZ13" s="1246"/>
      <c r="DA13" s="1246"/>
      <c r="DB13" s="1246"/>
      <c r="DC13" s="1246"/>
      <c r="DD13" s="1246"/>
      <c r="DE13" s="1246"/>
      <c r="DF13" s="1246"/>
      <c r="DG13" s="1246"/>
      <c r="DH13" s="1246"/>
      <c r="DI13" s="1246"/>
      <c r="DJ13" s="1246"/>
      <c r="DK13" s="1246"/>
      <c r="DL13" s="1246"/>
      <c r="DM13" s="1246"/>
      <c r="DN13" s="1246"/>
      <c r="DO13" s="1246"/>
      <c r="DP13" s="1246"/>
    </row>
    <row r="14" spans="1:120" s="1259" customFormat="1" ht="93.75" customHeight="1" x14ac:dyDescent="0.25">
      <c r="A14" s="1260"/>
      <c r="B14" s="1261" t="s">
        <v>791</v>
      </c>
      <c r="C14" s="1230" t="s">
        <v>477</v>
      </c>
      <c r="D14" s="1249" t="s">
        <v>439</v>
      </c>
      <c r="E14" s="1253">
        <v>20220.330000000002</v>
      </c>
      <c r="F14" s="1247" t="s">
        <v>1526</v>
      </c>
      <c r="G14" s="1263" t="s">
        <v>2891</v>
      </c>
      <c r="H14" s="1252" t="s">
        <v>2981</v>
      </c>
      <c r="I14" s="1252"/>
      <c r="J14" s="1252" t="s">
        <v>2584</v>
      </c>
      <c r="K14" s="1252">
        <v>4230</v>
      </c>
      <c r="L14" s="1252"/>
      <c r="M14" s="1252"/>
      <c r="N14" s="1252"/>
      <c r="O14" s="1252"/>
      <c r="P14" s="1252"/>
      <c r="Q14" s="1252"/>
      <c r="R14" s="1252"/>
      <c r="S14" s="1252"/>
      <c r="T14" s="1252"/>
      <c r="U14" s="1252"/>
      <c r="V14" s="1252" t="s">
        <v>2890</v>
      </c>
      <c r="W14" s="1246"/>
      <c r="X14" s="1246"/>
      <c r="Y14" s="1246"/>
      <c r="Z14" s="1246"/>
      <c r="AA14" s="1246"/>
      <c r="AB14" s="1246"/>
      <c r="AC14" s="1246"/>
      <c r="AD14" s="1246"/>
      <c r="AE14" s="1246"/>
      <c r="AF14" s="1246"/>
      <c r="AG14" s="1246"/>
      <c r="AH14" s="1246"/>
      <c r="AI14" s="1246"/>
      <c r="AJ14" s="1246"/>
      <c r="AK14" s="1246"/>
      <c r="AL14" s="1246"/>
      <c r="AM14" s="1246"/>
      <c r="AN14" s="1246"/>
      <c r="AO14" s="1246"/>
      <c r="AP14" s="1246"/>
      <c r="AQ14" s="1246"/>
      <c r="AR14" s="1246"/>
      <c r="AS14" s="1246"/>
      <c r="AT14" s="1246"/>
      <c r="AU14" s="1246"/>
      <c r="AV14" s="1246"/>
      <c r="AW14" s="1246"/>
      <c r="AX14" s="1246"/>
      <c r="AY14" s="1246"/>
      <c r="AZ14" s="1246"/>
      <c r="BA14" s="1246"/>
      <c r="BB14" s="1246"/>
      <c r="BC14" s="1246"/>
      <c r="BD14" s="1246"/>
      <c r="BE14" s="1246"/>
      <c r="BF14" s="1246"/>
      <c r="BG14" s="1246"/>
      <c r="BH14" s="1246"/>
      <c r="BI14" s="1246"/>
      <c r="BJ14" s="1246"/>
      <c r="BK14" s="1246"/>
      <c r="BL14" s="1246"/>
      <c r="BM14" s="1246"/>
      <c r="BN14" s="1246"/>
      <c r="BO14" s="1246"/>
      <c r="BP14" s="1246"/>
      <c r="BQ14" s="1246"/>
      <c r="BR14" s="1246"/>
      <c r="BS14" s="1246"/>
      <c r="BT14" s="1246"/>
      <c r="BU14" s="1246"/>
      <c r="BV14" s="1246"/>
      <c r="BW14" s="1246"/>
      <c r="BX14" s="1246"/>
      <c r="BY14" s="1246"/>
      <c r="BZ14" s="1246"/>
      <c r="CA14" s="1246"/>
      <c r="CB14" s="1246"/>
      <c r="CC14" s="1246"/>
      <c r="CD14" s="1246"/>
      <c r="CE14" s="1246"/>
      <c r="CF14" s="1246"/>
      <c r="CG14" s="1246"/>
      <c r="CH14" s="1246"/>
      <c r="CI14" s="1246"/>
      <c r="CJ14" s="1246"/>
      <c r="CK14" s="1246"/>
      <c r="CL14" s="1246"/>
      <c r="CM14" s="1246"/>
      <c r="CN14" s="1246"/>
      <c r="CO14" s="1246"/>
      <c r="CP14" s="1246"/>
      <c r="CQ14" s="1246"/>
      <c r="CR14" s="1246"/>
      <c r="CS14" s="1246"/>
      <c r="CT14" s="1246"/>
      <c r="CU14" s="1246"/>
      <c r="CV14" s="1246"/>
      <c r="CW14" s="1246"/>
      <c r="CX14" s="1246"/>
      <c r="CY14" s="1246"/>
      <c r="CZ14" s="1246"/>
      <c r="DA14" s="1246"/>
      <c r="DB14" s="1246"/>
      <c r="DC14" s="1246"/>
      <c r="DD14" s="1246"/>
      <c r="DE14" s="1246"/>
      <c r="DF14" s="1246"/>
      <c r="DG14" s="1246"/>
      <c r="DH14" s="1246"/>
      <c r="DI14" s="1246"/>
      <c r="DJ14" s="1246"/>
      <c r="DK14" s="1246"/>
      <c r="DL14" s="1246"/>
      <c r="DM14" s="1246"/>
      <c r="DN14" s="1246"/>
      <c r="DO14" s="1246"/>
      <c r="DP14" s="1246"/>
    </row>
    <row r="15" spans="1:120" s="1259" customFormat="1" ht="99.75" customHeight="1" x14ac:dyDescent="0.25">
      <c r="A15" s="1260"/>
      <c r="B15" s="1261" t="s">
        <v>791</v>
      </c>
      <c r="C15" s="1230" t="s">
        <v>476</v>
      </c>
      <c r="D15" s="1249" t="s">
        <v>439</v>
      </c>
      <c r="E15" s="1253">
        <v>118391.91</v>
      </c>
      <c r="F15" s="1247" t="s">
        <v>1527</v>
      </c>
      <c r="G15" s="1263" t="s">
        <v>2892</v>
      </c>
      <c r="H15" s="1252" t="s">
        <v>2982</v>
      </c>
      <c r="I15" s="1252"/>
      <c r="J15" s="1252" t="s">
        <v>2263</v>
      </c>
      <c r="K15" s="1252">
        <v>22158.560000000001</v>
      </c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 t="s">
        <v>2893</v>
      </c>
      <c r="W15" s="1246"/>
      <c r="X15" s="1246"/>
      <c r="Y15" s="1246"/>
      <c r="Z15" s="1246"/>
      <c r="AA15" s="1246"/>
      <c r="AB15" s="1246"/>
      <c r="AC15" s="1246"/>
      <c r="AD15" s="1246"/>
      <c r="AE15" s="1246"/>
      <c r="AF15" s="1246"/>
      <c r="AG15" s="1246"/>
      <c r="AH15" s="1246"/>
      <c r="AI15" s="1246"/>
      <c r="AJ15" s="1246"/>
      <c r="AK15" s="1246"/>
      <c r="AL15" s="1246"/>
      <c r="AM15" s="1246"/>
      <c r="AN15" s="1246"/>
      <c r="AO15" s="1246"/>
      <c r="AP15" s="1246"/>
      <c r="AQ15" s="1246"/>
      <c r="AR15" s="1246"/>
      <c r="AS15" s="1246"/>
      <c r="AT15" s="1246"/>
      <c r="AU15" s="1246"/>
      <c r="AV15" s="1246"/>
      <c r="AW15" s="1246"/>
      <c r="AX15" s="1246"/>
      <c r="AY15" s="1246"/>
      <c r="AZ15" s="1246"/>
      <c r="BA15" s="1246"/>
      <c r="BB15" s="1246"/>
      <c r="BC15" s="1246"/>
      <c r="BD15" s="1246"/>
      <c r="BE15" s="1246"/>
      <c r="BF15" s="1246"/>
      <c r="BG15" s="1246"/>
      <c r="BH15" s="1246"/>
      <c r="BI15" s="1246"/>
      <c r="BJ15" s="1246"/>
      <c r="BK15" s="1246"/>
      <c r="BL15" s="1246"/>
      <c r="BM15" s="1246"/>
      <c r="BN15" s="1246"/>
      <c r="BO15" s="1246"/>
      <c r="BP15" s="1246"/>
      <c r="BQ15" s="1246"/>
      <c r="BR15" s="1246"/>
      <c r="BS15" s="1246"/>
      <c r="BT15" s="1246"/>
      <c r="BU15" s="1246"/>
      <c r="BV15" s="1246"/>
      <c r="BW15" s="1246"/>
      <c r="BX15" s="1246"/>
      <c r="BY15" s="1246"/>
      <c r="BZ15" s="1246"/>
      <c r="CA15" s="1246"/>
      <c r="CB15" s="1246"/>
      <c r="CC15" s="1246"/>
      <c r="CD15" s="1246"/>
      <c r="CE15" s="1246"/>
      <c r="CF15" s="1246"/>
      <c r="CG15" s="1246"/>
      <c r="CH15" s="1246"/>
      <c r="CI15" s="1246"/>
      <c r="CJ15" s="1246"/>
      <c r="CK15" s="1246"/>
      <c r="CL15" s="1246"/>
      <c r="CM15" s="1246"/>
      <c r="CN15" s="1246"/>
      <c r="CO15" s="1246"/>
      <c r="CP15" s="1246"/>
      <c r="CQ15" s="1246"/>
      <c r="CR15" s="1246"/>
      <c r="CS15" s="1246"/>
      <c r="CT15" s="1246"/>
      <c r="CU15" s="1246"/>
      <c r="CV15" s="1246"/>
      <c r="CW15" s="1246"/>
      <c r="CX15" s="1246"/>
      <c r="CY15" s="1246"/>
      <c r="CZ15" s="1246"/>
      <c r="DA15" s="1246"/>
      <c r="DB15" s="1246"/>
      <c r="DC15" s="1246"/>
      <c r="DD15" s="1246"/>
      <c r="DE15" s="1246"/>
      <c r="DF15" s="1246"/>
      <c r="DG15" s="1246"/>
      <c r="DH15" s="1246"/>
      <c r="DI15" s="1246"/>
      <c r="DJ15" s="1246"/>
      <c r="DK15" s="1246"/>
      <c r="DL15" s="1246"/>
      <c r="DM15" s="1246"/>
      <c r="DN15" s="1246"/>
      <c r="DO15" s="1246"/>
      <c r="DP15" s="1246"/>
    </row>
    <row r="16" spans="1:120" s="1259" customFormat="1" ht="90" customHeight="1" x14ac:dyDescent="0.25">
      <c r="A16" s="1260"/>
      <c r="B16" s="1261" t="s">
        <v>791</v>
      </c>
      <c r="C16" s="1230" t="s">
        <v>477</v>
      </c>
      <c r="D16" s="1249" t="s">
        <v>439</v>
      </c>
      <c r="E16" s="1253">
        <v>28920.19</v>
      </c>
      <c r="F16" s="1247" t="s">
        <v>1528</v>
      </c>
      <c r="G16" s="1263" t="s">
        <v>2892</v>
      </c>
      <c r="H16" s="1252" t="s">
        <v>2983</v>
      </c>
      <c r="I16" s="1252"/>
      <c r="J16" s="1252" t="s">
        <v>2264</v>
      </c>
      <c r="K16" s="1252">
        <v>5422.1</v>
      </c>
      <c r="L16" s="1252"/>
      <c r="M16" s="1252"/>
      <c r="N16" s="1252"/>
      <c r="O16" s="1252"/>
      <c r="P16" s="1252"/>
      <c r="Q16" s="1252"/>
      <c r="R16" s="1252"/>
      <c r="S16" s="1252"/>
      <c r="T16" s="1252"/>
      <c r="U16" s="1252"/>
      <c r="V16" s="1252" t="s">
        <v>2893</v>
      </c>
      <c r="W16" s="1246"/>
      <c r="X16" s="1246"/>
      <c r="Y16" s="1246"/>
      <c r="Z16" s="1246"/>
      <c r="AA16" s="1246"/>
      <c r="AB16" s="1246"/>
      <c r="AC16" s="1246"/>
      <c r="AD16" s="1246"/>
      <c r="AE16" s="1246"/>
      <c r="AF16" s="1246"/>
      <c r="AG16" s="1246"/>
      <c r="AH16" s="1246"/>
      <c r="AI16" s="1246"/>
      <c r="AJ16" s="1246"/>
      <c r="AK16" s="1246"/>
      <c r="AL16" s="1246"/>
      <c r="AM16" s="1246"/>
      <c r="AN16" s="1246"/>
      <c r="AO16" s="1246"/>
      <c r="AP16" s="1246"/>
      <c r="AQ16" s="1246"/>
      <c r="AR16" s="1246"/>
      <c r="AS16" s="1246"/>
      <c r="AT16" s="1246"/>
      <c r="AU16" s="1246"/>
      <c r="AV16" s="1246"/>
      <c r="AW16" s="1246"/>
      <c r="AX16" s="1246"/>
      <c r="AY16" s="1246"/>
      <c r="AZ16" s="1246"/>
      <c r="BA16" s="1246"/>
      <c r="BB16" s="1246"/>
      <c r="BC16" s="1246"/>
      <c r="BD16" s="1246"/>
      <c r="BE16" s="1246"/>
      <c r="BF16" s="1246"/>
      <c r="BG16" s="1246"/>
      <c r="BH16" s="1246"/>
      <c r="BI16" s="1246"/>
      <c r="BJ16" s="1246"/>
      <c r="BK16" s="1246"/>
      <c r="BL16" s="1246"/>
      <c r="BM16" s="1246"/>
      <c r="BN16" s="1246"/>
      <c r="BO16" s="1246"/>
      <c r="BP16" s="1246"/>
      <c r="BQ16" s="1246"/>
      <c r="BR16" s="1246"/>
      <c r="BS16" s="1246"/>
      <c r="BT16" s="1246"/>
      <c r="BU16" s="1246"/>
      <c r="BV16" s="1246"/>
      <c r="BW16" s="1246"/>
      <c r="BX16" s="1246"/>
      <c r="BY16" s="1246"/>
      <c r="BZ16" s="1246"/>
      <c r="CA16" s="1246"/>
      <c r="CB16" s="1246"/>
      <c r="CC16" s="1246"/>
      <c r="CD16" s="1246"/>
      <c r="CE16" s="1246"/>
      <c r="CF16" s="1246"/>
      <c r="CG16" s="1246"/>
      <c r="CH16" s="1246"/>
      <c r="CI16" s="1246"/>
      <c r="CJ16" s="1246"/>
      <c r="CK16" s="1246"/>
      <c r="CL16" s="1246"/>
      <c r="CM16" s="1246"/>
      <c r="CN16" s="1246"/>
      <c r="CO16" s="1246"/>
      <c r="CP16" s="1246"/>
      <c r="CQ16" s="1246"/>
      <c r="CR16" s="1246"/>
      <c r="CS16" s="1246"/>
      <c r="CT16" s="1246"/>
      <c r="CU16" s="1246"/>
      <c r="CV16" s="1246"/>
      <c r="CW16" s="1246"/>
      <c r="CX16" s="1246"/>
      <c r="CY16" s="1246"/>
      <c r="CZ16" s="1246"/>
      <c r="DA16" s="1246"/>
      <c r="DB16" s="1246"/>
      <c r="DC16" s="1246"/>
      <c r="DD16" s="1246"/>
      <c r="DE16" s="1246"/>
      <c r="DF16" s="1246"/>
      <c r="DG16" s="1246"/>
      <c r="DH16" s="1246"/>
      <c r="DI16" s="1246"/>
      <c r="DJ16" s="1246"/>
      <c r="DK16" s="1246"/>
      <c r="DL16" s="1246"/>
      <c r="DM16" s="1246"/>
      <c r="DN16" s="1246"/>
      <c r="DO16" s="1246"/>
      <c r="DP16" s="1246"/>
    </row>
    <row r="17" spans="1:120" s="1259" customFormat="1" ht="105" customHeight="1" x14ac:dyDescent="0.25">
      <c r="A17" s="1260"/>
      <c r="B17" s="1261" t="s">
        <v>791</v>
      </c>
      <c r="C17" s="1230" t="s">
        <v>477</v>
      </c>
      <c r="D17" s="1249" t="s">
        <v>439</v>
      </c>
      <c r="E17" s="1253">
        <v>10839.98</v>
      </c>
      <c r="F17" s="1247" t="s">
        <v>1529</v>
      </c>
      <c r="G17" s="1263" t="s">
        <v>2894</v>
      </c>
      <c r="H17" s="1252" t="s">
        <v>2984</v>
      </c>
      <c r="I17" s="1252"/>
      <c r="J17" s="1252" t="s">
        <v>2603</v>
      </c>
      <c r="K17" s="1252">
        <v>2270</v>
      </c>
      <c r="L17" s="1252"/>
      <c r="M17" s="1252"/>
      <c r="N17" s="1252"/>
      <c r="O17" s="1252"/>
      <c r="P17" s="1252"/>
      <c r="Q17" s="1252"/>
      <c r="R17" s="1252"/>
      <c r="S17" s="1252"/>
      <c r="T17" s="1252"/>
      <c r="U17" s="1252"/>
      <c r="V17" s="1252" t="s">
        <v>2895</v>
      </c>
      <c r="W17" s="1246"/>
      <c r="X17" s="1246"/>
      <c r="Y17" s="1246"/>
      <c r="Z17" s="1246"/>
      <c r="AA17" s="1246"/>
      <c r="AB17" s="1246"/>
      <c r="AC17" s="1246"/>
      <c r="AD17" s="1246"/>
      <c r="AE17" s="1246"/>
      <c r="AF17" s="1246"/>
      <c r="AG17" s="1246"/>
      <c r="AH17" s="1246"/>
      <c r="AI17" s="1246"/>
      <c r="AJ17" s="1246"/>
      <c r="AK17" s="1246"/>
      <c r="AL17" s="1246"/>
      <c r="AM17" s="1246"/>
      <c r="AN17" s="1246"/>
      <c r="AO17" s="1246"/>
      <c r="AP17" s="1246"/>
      <c r="AQ17" s="1246"/>
      <c r="AR17" s="1246"/>
      <c r="AS17" s="1246"/>
      <c r="AT17" s="1246"/>
      <c r="AU17" s="1246"/>
      <c r="AV17" s="1246"/>
      <c r="AW17" s="1246"/>
      <c r="AX17" s="1246"/>
      <c r="AY17" s="1246"/>
      <c r="AZ17" s="1246"/>
      <c r="BA17" s="1246"/>
      <c r="BB17" s="1246"/>
      <c r="BC17" s="1246"/>
      <c r="BD17" s="1246"/>
      <c r="BE17" s="1246"/>
      <c r="BF17" s="1246"/>
      <c r="BG17" s="1246"/>
      <c r="BH17" s="1246"/>
      <c r="BI17" s="1246"/>
      <c r="BJ17" s="1246"/>
      <c r="BK17" s="1246"/>
      <c r="BL17" s="1246"/>
      <c r="BM17" s="1246"/>
      <c r="BN17" s="1246"/>
      <c r="BO17" s="1246"/>
      <c r="BP17" s="1246"/>
      <c r="BQ17" s="1246"/>
      <c r="BR17" s="1246"/>
      <c r="BS17" s="1246"/>
      <c r="BT17" s="1246"/>
      <c r="BU17" s="1246"/>
      <c r="BV17" s="1246"/>
      <c r="BW17" s="1246"/>
      <c r="BX17" s="1246"/>
      <c r="BY17" s="1246"/>
      <c r="BZ17" s="1246"/>
      <c r="CA17" s="1246"/>
      <c r="CB17" s="1246"/>
      <c r="CC17" s="1246"/>
      <c r="CD17" s="1246"/>
      <c r="CE17" s="1246"/>
      <c r="CF17" s="1246"/>
      <c r="CG17" s="1246"/>
      <c r="CH17" s="1246"/>
      <c r="CI17" s="1246"/>
      <c r="CJ17" s="1246"/>
      <c r="CK17" s="1246"/>
      <c r="CL17" s="1246"/>
      <c r="CM17" s="1246"/>
      <c r="CN17" s="1246"/>
      <c r="CO17" s="1246"/>
      <c r="CP17" s="1246"/>
      <c r="CQ17" s="1246"/>
      <c r="CR17" s="1246"/>
      <c r="CS17" s="1246"/>
      <c r="CT17" s="1246"/>
      <c r="CU17" s="1246"/>
      <c r="CV17" s="1246"/>
      <c r="CW17" s="1246"/>
      <c r="CX17" s="1246"/>
      <c r="CY17" s="1246"/>
      <c r="CZ17" s="1246"/>
      <c r="DA17" s="1246"/>
      <c r="DB17" s="1246"/>
      <c r="DC17" s="1246"/>
      <c r="DD17" s="1246"/>
      <c r="DE17" s="1246"/>
      <c r="DF17" s="1246"/>
      <c r="DG17" s="1246"/>
      <c r="DH17" s="1246"/>
      <c r="DI17" s="1246"/>
      <c r="DJ17" s="1246"/>
      <c r="DK17" s="1246"/>
      <c r="DL17" s="1246"/>
      <c r="DM17" s="1246"/>
      <c r="DN17" s="1246"/>
      <c r="DO17" s="1246"/>
      <c r="DP17" s="1246"/>
    </row>
    <row r="18" spans="1:120" s="1259" customFormat="1" ht="93" customHeight="1" x14ac:dyDescent="0.25">
      <c r="A18" s="1260"/>
      <c r="B18" s="1261" t="s">
        <v>791</v>
      </c>
      <c r="C18" s="1230" t="s">
        <v>1531</v>
      </c>
      <c r="D18" s="1249" t="s">
        <v>439</v>
      </c>
      <c r="E18" s="1253">
        <v>164623</v>
      </c>
      <c r="F18" s="1247" t="s">
        <v>1530</v>
      </c>
      <c r="G18" s="1263" t="s">
        <v>2896</v>
      </c>
      <c r="H18" s="1252" t="s">
        <v>2985</v>
      </c>
      <c r="I18" s="1252"/>
      <c r="J18" s="1252" t="s">
        <v>2426</v>
      </c>
      <c r="K18" s="1252">
        <v>53105</v>
      </c>
      <c r="L18" s="1252"/>
      <c r="M18" s="1252"/>
      <c r="N18" s="1252"/>
      <c r="O18" s="1252"/>
      <c r="P18" s="1252"/>
      <c r="Q18" s="1252"/>
      <c r="R18" s="1252"/>
      <c r="S18" s="1252"/>
      <c r="T18" s="1252"/>
      <c r="U18" s="1252"/>
      <c r="V18" s="1252" t="s">
        <v>2897</v>
      </c>
      <c r="W18" s="1246"/>
      <c r="X18" s="1246"/>
      <c r="Y18" s="1246"/>
      <c r="Z18" s="1246"/>
      <c r="AA18" s="1246"/>
      <c r="AB18" s="1246"/>
      <c r="AC18" s="1246"/>
      <c r="AD18" s="1246"/>
      <c r="AE18" s="1246"/>
      <c r="AF18" s="1246"/>
      <c r="AG18" s="1246"/>
      <c r="AH18" s="1246"/>
      <c r="AI18" s="1246"/>
      <c r="AJ18" s="1246"/>
      <c r="AK18" s="1246"/>
      <c r="AL18" s="1246"/>
      <c r="AM18" s="1246"/>
      <c r="AN18" s="1246"/>
      <c r="AO18" s="1246"/>
      <c r="AP18" s="1246"/>
      <c r="AQ18" s="1246"/>
      <c r="AR18" s="1246"/>
      <c r="AS18" s="1246"/>
      <c r="AT18" s="1246"/>
      <c r="AU18" s="1246"/>
      <c r="AV18" s="1246"/>
      <c r="AW18" s="1246"/>
      <c r="AX18" s="1246"/>
      <c r="AY18" s="1246"/>
      <c r="AZ18" s="1246"/>
      <c r="BA18" s="1246"/>
      <c r="BB18" s="1246"/>
      <c r="BC18" s="1246"/>
      <c r="BD18" s="1246"/>
      <c r="BE18" s="1246"/>
      <c r="BF18" s="1246"/>
      <c r="BG18" s="1246"/>
      <c r="BH18" s="1246"/>
      <c r="BI18" s="1246"/>
      <c r="BJ18" s="1246"/>
      <c r="BK18" s="1246"/>
      <c r="BL18" s="1246"/>
      <c r="BM18" s="1246"/>
      <c r="BN18" s="1246"/>
      <c r="BO18" s="1246"/>
      <c r="BP18" s="1246"/>
      <c r="BQ18" s="1246"/>
      <c r="BR18" s="1246"/>
      <c r="BS18" s="1246"/>
      <c r="BT18" s="1246"/>
      <c r="BU18" s="1246"/>
      <c r="BV18" s="1246"/>
      <c r="BW18" s="1246"/>
      <c r="BX18" s="1246"/>
      <c r="BY18" s="1246"/>
      <c r="BZ18" s="1246"/>
      <c r="CA18" s="1246"/>
      <c r="CB18" s="1246"/>
      <c r="CC18" s="1246"/>
      <c r="CD18" s="1246"/>
      <c r="CE18" s="1246"/>
      <c r="CF18" s="1246"/>
      <c r="CG18" s="1246"/>
      <c r="CH18" s="1246"/>
      <c r="CI18" s="1246"/>
      <c r="CJ18" s="1246"/>
      <c r="CK18" s="1246"/>
      <c r="CL18" s="1246"/>
      <c r="CM18" s="1246"/>
      <c r="CN18" s="1246"/>
      <c r="CO18" s="1246"/>
      <c r="CP18" s="1246"/>
      <c r="CQ18" s="1246"/>
      <c r="CR18" s="1246"/>
      <c r="CS18" s="1246"/>
      <c r="CT18" s="1246"/>
      <c r="CU18" s="1246"/>
      <c r="CV18" s="1246"/>
      <c r="CW18" s="1246"/>
      <c r="CX18" s="1246"/>
      <c r="CY18" s="1246"/>
      <c r="CZ18" s="1246"/>
      <c r="DA18" s="1246"/>
      <c r="DB18" s="1246"/>
      <c r="DC18" s="1246"/>
      <c r="DD18" s="1246"/>
      <c r="DE18" s="1246"/>
      <c r="DF18" s="1246"/>
      <c r="DG18" s="1246"/>
      <c r="DH18" s="1246"/>
      <c r="DI18" s="1246"/>
      <c r="DJ18" s="1246"/>
      <c r="DK18" s="1246"/>
      <c r="DL18" s="1246"/>
      <c r="DM18" s="1246"/>
      <c r="DN18" s="1246"/>
      <c r="DO18" s="1246"/>
      <c r="DP18" s="1246"/>
    </row>
    <row r="19" spans="1:120" s="1259" customFormat="1" ht="103.5" customHeight="1" x14ac:dyDescent="0.25">
      <c r="A19" s="1260"/>
      <c r="B19" s="1261" t="s">
        <v>791</v>
      </c>
      <c r="C19" s="1230" t="s">
        <v>476</v>
      </c>
      <c r="D19" s="1249" t="s">
        <v>439</v>
      </c>
      <c r="E19" s="1253">
        <v>11757.43</v>
      </c>
      <c r="F19" s="1247" t="s">
        <v>1532</v>
      </c>
      <c r="G19" s="1263" t="s">
        <v>2898</v>
      </c>
      <c r="H19" s="1252" t="s">
        <v>2986</v>
      </c>
      <c r="I19" s="1252"/>
      <c r="J19" s="1252" t="s">
        <v>2332</v>
      </c>
      <c r="K19" s="1252"/>
      <c r="L19" s="1252"/>
      <c r="M19" s="1252">
        <v>8176.74</v>
      </c>
      <c r="N19" s="1252"/>
      <c r="O19" s="1252"/>
      <c r="P19" s="1252"/>
      <c r="Q19" s="1252"/>
      <c r="R19" s="1252"/>
      <c r="S19" s="1252"/>
      <c r="T19" s="1252"/>
      <c r="U19" s="1252"/>
      <c r="V19" s="1252" t="s">
        <v>2897</v>
      </c>
      <c r="W19" s="1246"/>
      <c r="X19" s="1246"/>
      <c r="Y19" s="1246"/>
      <c r="Z19" s="1246"/>
      <c r="AA19" s="1246"/>
      <c r="AB19" s="1246"/>
      <c r="AC19" s="1246"/>
      <c r="AD19" s="1246"/>
      <c r="AE19" s="1246"/>
      <c r="AF19" s="1246"/>
      <c r="AG19" s="1246"/>
      <c r="AH19" s="1246"/>
      <c r="AI19" s="1246"/>
      <c r="AJ19" s="1246"/>
      <c r="AK19" s="1246"/>
      <c r="AL19" s="1246"/>
      <c r="AM19" s="1246"/>
      <c r="AN19" s="1246"/>
      <c r="AO19" s="1246"/>
      <c r="AP19" s="1246"/>
      <c r="AQ19" s="1246"/>
      <c r="AR19" s="1246"/>
      <c r="AS19" s="1246"/>
      <c r="AT19" s="1246"/>
      <c r="AU19" s="1246"/>
      <c r="AV19" s="1246"/>
      <c r="AW19" s="1246"/>
      <c r="AX19" s="1246"/>
      <c r="AY19" s="1246"/>
      <c r="AZ19" s="1246"/>
      <c r="BA19" s="1246"/>
      <c r="BB19" s="1246"/>
      <c r="BC19" s="1246"/>
      <c r="BD19" s="1246"/>
      <c r="BE19" s="1246"/>
      <c r="BF19" s="1246"/>
      <c r="BG19" s="1246"/>
      <c r="BH19" s="1246"/>
      <c r="BI19" s="1246"/>
      <c r="BJ19" s="1246"/>
      <c r="BK19" s="1246"/>
      <c r="BL19" s="1246"/>
      <c r="BM19" s="1246"/>
      <c r="BN19" s="1246"/>
      <c r="BO19" s="1246"/>
      <c r="BP19" s="1246"/>
      <c r="BQ19" s="1246"/>
      <c r="BR19" s="1246"/>
      <c r="BS19" s="1246"/>
      <c r="BT19" s="1246"/>
      <c r="BU19" s="1246"/>
      <c r="BV19" s="1246"/>
      <c r="BW19" s="1246"/>
      <c r="BX19" s="1246"/>
      <c r="BY19" s="1246"/>
      <c r="BZ19" s="1246"/>
      <c r="CA19" s="1246"/>
      <c r="CB19" s="1246"/>
      <c r="CC19" s="1246"/>
      <c r="CD19" s="1246"/>
      <c r="CE19" s="1246"/>
      <c r="CF19" s="1246"/>
      <c r="CG19" s="1246"/>
      <c r="CH19" s="1246"/>
      <c r="CI19" s="1246"/>
      <c r="CJ19" s="1246"/>
      <c r="CK19" s="1246"/>
      <c r="CL19" s="1246"/>
      <c r="CM19" s="1246"/>
      <c r="CN19" s="1246"/>
      <c r="CO19" s="1246"/>
      <c r="CP19" s="1246"/>
      <c r="CQ19" s="1246"/>
      <c r="CR19" s="1246"/>
      <c r="CS19" s="1246"/>
      <c r="CT19" s="1246"/>
      <c r="CU19" s="1246"/>
      <c r="CV19" s="1246"/>
      <c r="CW19" s="1246"/>
      <c r="CX19" s="1246"/>
      <c r="CY19" s="1246"/>
      <c r="CZ19" s="1246"/>
      <c r="DA19" s="1246"/>
      <c r="DB19" s="1246"/>
      <c r="DC19" s="1246"/>
      <c r="DD19" s="1246"/>
      <c r="DE19" s="1246"/>
      <c r="DF19" s="1246"/>
      <c r="DG19" s="1246"/>
      <c r="DH19" s="1246"/>
      <c r="DI19" s="1246"/>
      <c r="DJ19" s="1246"/>
      <c r="DK19" s="1246"/>
      <c r="DL19" s="1246"/>
      <c r="DM19" s="1246"/>
      <c r="DN19" s="1246"/>
      <c r="DO19" s="1246"/>
      <c r="DP19" s="1246"/>
    </row>
    <row r="20" spans="1:120" s="1259" customFormat="1" ht="93.75" customHeight="1" x14ac:dyDescent="0.25">
      <c r="A20" s="1260"/>
      <c r="B20" s="1261" t="s">
        <v>1533</v>
      </c>
      <c r="C20" s="1230" t="s">
        <v>1535</v>
      </c>
      <c r="D20" s="1249" t="s">
        <v>439</v>
      </c>
      <c r="E20" s="1253">
        <v>228468.7</v>
      </c>
      <c r="F20" s="1247" t="s">
        <v>1534</v>
      </c>
      <c r="G20" s="1263" t="s">
        <v>2899</v>
      </c>
      <c r="H20" s="1252" t="s">
        <v>2987</v>
      </c>
      <c r="I20" s="1252"/>
      <c r="J20" s="1252" t="s">
        <v>2427</v>
      </c>
      <c r="K20" s="1252">
        <v>75865</v>
      </c>
      <c r="L20" s="1252"/>
      <c r="M20" s="1252"/>
      <c r="N20" s="1252"/>
      <c r="O20" s="1252"/>
      <c r="P20" s="1252"/>
      <c r="Q20" s="1252"/>
      <c r="R20" s="1252"/>
      <c r="S20" s="1252"/>
      <c r="T20" s="1252"/>
      <c r="U20" s="1252"/>
      <c r="V20" s="1252" t="s">
        <v>2897</v>
      </c>
      <c r="W20" s="1246"/>
      <c r="X20" s="1246"/>
      <c r="Y20" s="1246"/>
      <c r="Z20" s="1246"/>
      <c r="AA20" s="1246"/>
      <c r="AB20" s="1246"/>
      <c r="AC20" s="1246"/>
      <c r="AD20" s="1246"/>
      <c r="AE20" s="1246"/>
      <c r="AF20" s="1246"/>
      <c r="AG20" s="1246"/>
      <c r="AH20" s="1246"/>
      <c r="AI20" s="1246"/>
      <c r="AJ20" s="1246"/>
      <c r="AK20" s="1246"/>
      <c r="AL20" s="1246"/>
      <c r="AM20" s="1246"/>
      <c r="AN20" s="1246"/>
      <c r="AO20" s="1246"/>
      <c r="AP20" s="1246"/>
      <c r="AQ20" s="1246"/>
      <c r="AR20" s="1246"/>
      <c r="AS20" s="1246"/>
      <c r="AT20" s="1246"/>
      <c r="AU20" s="1246"/>
      <c r="AV20" s="1246"/>
      <c r="AW20" s="1246"/>
      <c r="AX20" s="1246"/>
      <c r="AY20" s="1246"/>
      <c r="AZ20" s="1246"/>
      <c r="BA20" s="1246"/>
      <c r="BB20" s="1246"/>
      <c r="BC20" s="1246"/>
      <c r="BD20" s="1246"/>
      <c r="BE20" s="1246"/>
      <c r="BF20" s="1246"/>
      <c r="BG20" s="1246"/>
      <c r="BH20" s="1246"/>
      <c r="BI20" s="1246"/>
      <c r="BJ20" s="1246"/>
      <c r="BK20" s="1246"/>
      <c r="BL20" s="1246"/>
      <c r="BM20" s="1246"/>
      <c r="BN20" s="1246"/>
      <c r="BO20" s="1246"/>
      <c r="BP20" s="1246"/>
      <c r="BQ20" s="1246"/>
      <c r="BR20" s="1246"/>
      <c r="BS20" s="1246"/>
      <c r="BT20" s="1246"/>
      <c r="BU20" s="1246"/>
      <c r="BV20" s="1246"/>
      <c r="BW20" s="1246"/>
      <c r="BX20" s="1246"/>
      <c r="BY20" s="1246"/>
      <c r="BZ20" s="1246"/>
      <c r="CA20" s="1246"/>
      <c r="CB20" s="1246"/>
      <c r="CC20" s="1246"/>
      <c r="CD20" s="1246"/>
      <c r="CE20" s="1246"/>
      <c r="CF20" s="1246"/>
      <c r="CG20" s="1246"/>
      <c r="CH20" s="1246"/>
      <c r="CI20" s="1246"/>
      <c r="CJ20" s="1246"/>
      <c r="CK20" s="1246"/>
      <c r="CL20" s="1246"/>
      <c r="CM20" s="1246"/>
      <c r="CN20" s="1246"/>
      <c r="CO20" s="1246"/>
      <c r="CP20" s="1246"/>
      <c r="CQ20" s="1246"/>
      <c r="CR20" s="1246"/>
      <c r="CS20" s="1246"/>
      <c r="CT20" s="1246"/>
      <c r="CU20" s="1246"/>
      <c r="CV20" s="1246"/>
      <c r="CW20" s="1246"/>
      <c r="CX20" s="1246"/>
      <c r="CY20" s="1246"/>
      <c r="CZ20" s="1246"/>
      <c r="DA20" s="1246"/>
      <c r="DB20" s="1246"/>
      <c r="DC20" s="1246"/>
      <c r="DD20" s="1246"/>
      <c r="DE20" s="1246"/>
      <c r="DF20" s="1246"/>
      <c r="DG20" s="1246"/>
      <c r="DH20" s="1246"/>
      <c r="DI20" s="1246"/>
      <c r="DJ20" s="1246"/>
      <c r="DK20" s="1246"/>
      <c r="DL20" s="1246"/>
      <c r="DM20" s="1246"/>
      <c r="DN20" s="1246"/>
      <c r="DO20" s="1246"/>
      <c r="DP20" s="1246"/>
    </row>
    <row r="21" spans="1:120" s="1259" customFormat="1" ht="91.5" customHeight="1" x14ac:dyDescent="0.25">
      <c r="A21" s="1260"/>
      <c r="B21" s="1261" t="s">
        <v>1533</v>
      </c>
      <c r="C21" s="1230" t="s">
        <v>1537</v>
      </c>
      <c r="D21" s="1249" t="s">
        <v>439</v>
      </c>
      <c r="E21" s="1253">
        <v>151776.67000000001</v>
      </c>
      <c r="F21" s="1247" t="s">
        <v>1536</v>
      </c>
      <c r="G21" s="1263" t="s">
        <v>2899</v>
      </c>
      <c r="H21" s="1252" t="s">
        <v>2988</v>
      </c>
      <c r="I21" s="1252"/>
      <c r="J21" s="1252" t="s">
        <v>2428</v>
      </c>
      <c r="K21" s="1252">
        <v>44365</v>
      </c>
      <c r="L21" s="1252"/>
      <c r="M21" s="1252"/>
      <c r="N21" s="1252"/>
      <c r="O21" s="1252"/>
      <c r="P21" s="1252"/>
      <c r="Q21" s="1252"/>
      <c r="R21" s="1252"/>
      <c r="S21" s="1252"/>
      <c r="T21" s="1252"/>
      <c r="U21" s="1252"/>
      <c r="V21" s="1252" t="s">
        <v>2897</v>
      </c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6"/>
      <c r="AI21" s="1246"/>
      <c r="AJ21" s="1246"/>
      <c r="AK21" s="1246"/>
      <c r="AL21" s="1246"/>
      <c r="AM21" s="1246"/>
      <c r="AN21" s="1246"/>
      <c r="AO21" s="1246"/>
      <c r="AP21" s="1246"/>
      <c r="AQ21" s="1246"/>
      <c r="AR21" s="1246"/>
      <c r="AS21" s="1246"/>
      <c r="AT21" s="1246"/>
      <c r="AU21" s="1246"/>
      <c r="AV21" s="1246"/>
      <c r="AW21" s="1246"/>
      <c r="AX21" s="1246"/>
      <c r="AY21" s="1246"/>
      <c r="AZ21" s="1246"/>
      <c r="BA21" s="1246"/>
      <c r="BB21" s="1246"/>
      <c r="BC21" s="1246"/>
      <c r="BD21" s="1246"/>
      <c r="BE21" s="1246"/>
      <c r="BF21" s="1246"/>
      <c r="BG21" s="1246"/>
      <c r="BH21" s="1246"/>
      <c r="BI21" s="1246"/>
      <c r="BJ21" s="1246"/>
      <c r="BK21" s="1246"/>
      <c r="BL21" s="1246"/>
      <c r="BM21" s="1246"/>
      <c r="BN21" s="1246"/>
      <c r="BO21" s="1246"/>
      <c r="BP21" s="1246"/>
      <c r="BQ21" s="1246"/>
      <c r="BR21" s="1246"/>
      <c r="BS21" s="1246"/>
      <c r="BT21" s="1246"/>
      <c r="BU21" s="1246"/>
      <c r="BV21" s="1246"/>
      <c r="BW21" s="1246"/>
      <c r="BX21" s="1246"/>
      <c r="BY21" s="1246"/>
      <c r="BZ21" s="1246"/>
      <c r="CA21" s="1246"/>
      <c r="CB21" s="1246"/>
      <c r="CC21" s="1246"/>
      <c r="CD21" s="1246"/>
      <c r="CE21" s="1246"/>
      <c r="CF21" s="1246"/>
      <c r="CG21" s="1246"/>
      <c r="CH21" s="1246"/>
      <c r="CI21" s="1246"/>
      <c r="CJ21" s="1246"/>
      <c r="CK21" s="1246"/>
      <c r="CL21" s="1246"/>
      <c r="CM21" s="1246"/>
      <c r="CN21" s="1246"/>
      <c r="CO21" s="1246"/>
      <c r="CP21" s="1246"/>
      <c r="CQ21" s="1246"/>
      <c r="CR21" s="1246"/>
      <c r="CS21" s="1246"/>
      <c r="CT21" s="1246"/>
      <c r="CU21" s="1246"/>
      <c r="CV21" s="1246"/>
      <c r="CW21" s="1246"/>
      <c r="CX21" s="1246"/>
      <c r="CY21" s="1246"/>
      <c r="CZ21" s="1246"/>
      <c r="DA21" s="1246"/>
      <c r="DB21" s="1246"/>
      <c r="DC21" s="1246"/>
      <c r="DD21" s="1246"/>
      <c r="DE21" s="1246"/>
      <c r="DF21" s="1246"/>
      <c r="DG21" s="1246"/>
      <c r="DH21" s="1246"/>
      <c r="DI21" s="1246"/>
      <c r="DJ21" s="1246"/>
      <c r="DK21" s="1246"/>
      <c r="DL21" s="1246"/>
      <c r="DM21" s="1246"/>
      <c r="DN21" s="1246"/>
      <c r="DO21" s="1246"/>
      <c r="DP21" s="1246"/>
    </row>
    <row r="22" spans="1:120" s="1259" customFormat="1" ht="101.25" customHeight="1" x14ac:dyDescent="0.25">
      <c r="A22" s="1260"/>
      <c r="B22" s="1261" t="s">
        <v>1538</v>
      </c>
      <c r="C22" s="1230" t="s">
        <v>1531</v>
      </c>
      <c r="D22" s="1249" t="s">
        <v>439</v>
      </c>
      <c r="E22" s="1253">
        <v>148356.69</v>
      </c>
      <c r="F22" s="1247" t="s">
        <v>1539</v>
      </c>
      <c r="G22" s="1263" t="s">
        <v>2900</v>
      </c>
      <c r="H22" s="1252" t="s">
        <v>2989</v>
      </c>
      <c r="I22" s="1252"/>
      <c r="J22" s="1252" t="s">
        <v>2563</v>
      </c>
      <c r="K22" s="1252">
        <v>43550</v>
      </c>
      <c r="L22" s="1252"/>
      <c r="M22" s="1252"/>
      <c r="N22" s="1252"/>
      <c r="O22" s="1252"/>
      <c r="P22" s="1252"/>
      <c r="Q22" s="1252"/>
      <c r="R22" s="1252"/>
      <c r="S22" s="1252"/>
      <c r="T22" s="1252"/>
      <c r="U22" s="1252"/>
      <c r="V22" s="1252" t="s">
        <v>2897</v>
      </c>
      <c r="W22" s="1246"/>
      <c r="X22" s="1246"/>
      <c r="Y22" s="1246"/>
      <c r="Z22" s="1246"/>
      <c r="AA22" s="1246"/>
      <c r="AB22" s="1246"/>
      <c r="AC22" s="1246"/>
      <c r="AD22" s="1246"/>
      <c r="AE22" s="1246"/>
      <c r="AF22" s="1246"/>
      <c r="AG22" s="1246"/>
      <c r="AH22" s="1246"/>
      <c r="AI22" s="1246"/>
      <c r="AJ22" s="1246"/>
      <c r="AK22" s="1246"/>
      <c r="AL22" s="1246"/>
      <c r="AM22" s="1246"/>
      <c r="AN22" s="1246"/>
      <c r="AO22" s="1246"/>
      <c r="AP22" s="1246"/>
      <c r="AQ22" s="1246"/>
      <c r="AR22" s="1246"/>
      <c r="AS22" s="1246"/>
      <c r="AT22" s="1246"/>
      <c r="AU22" s="1246"/>
      <c r="AV22" s="1246"/>
      <c r="AW22" s="1246"/>
      <c r="AX22" s="1246"/>
      <c r="AY22" s="1246"/>
      <c r="AZ22" s="1246"/>
      <c r="BA22" s="1246"/>
      <c r="BB22" s="1246"/>
      <c r="BC22" s="1246"/>
      <c r="BD22" s="1246"/>
      <c r="BE22" s="1246"/>
      <c r="BF22" s="1246"/>
      <c r="BG22" s="1246"/>
      <c r="BH22" s="1246"/>
      <c r="BI22" s="1246"/>
      <c r="BJ22" s="1246"/>
      <c r="BK22" s="1246"/>
      <c r="BL22" s="1246"/>
      <c r="BM22" s="1246"/>
      <c r="BN22" s="1246"/>
      <c r="BO22" s="1246"/>
      <c r="BP22" s="1246"/>
      <c r="BQ22" s="1246"/>
      <c r="BR22" s="1246"/>
      <c r="BS22" s="1246"/>
      <c r="BT22" s="1246"/>
      <c r="BU22" s="1246"/>
      <c r="BV22" s="1246"/>
      <c r="BW22" s="1246"/>
      <c r="BX22" s="1246"/>
      <c r="BY22" s="1246"/>
      <c r="BZ22" s="1246"/>
      <c r="CA22" s="1246"/>
      <c r="CB22" s="1246"/>
      <c r="CC22" s="1246"/>
      <c r="CD22" s="1246"/>
      <c r="CE22" s="1246"/>
      <c r="CF22" s="1246"/>
      <c r="CG22" s="1246"/>
      <c r="CH22" s="1246"/>
      <c r="CI22" s="1246"/>
      <c r="CJ22" s="1246"/>
      <c r="CK22" s="1246"/>
      <c r="CL22" s="1246"/>
      <c r="CM22" s="1246"/>
      <c r="CN22" s="1246"/>
      <c r="CO22" s="1246"/>
      <c r="CP22" s="1246"/>
      <c r="CQ22" s="1246"/>
      <c r="CR22" s="1246"/>
      <c r="CS22" s="1246"/>
      <c r="CT22" s="1246"/>
      <c r="CU22" s="1246"/>
      <c r="CV22" s="1246"/>
      <c r="CW22" s="1246"/>
      <c r="CX22" s="1246"/>
      <c r="CY22" s="1246"/>
      <c r="CZ22" s="1246"/>
      <c r="DA22" s="1246"/>
      <c r="DB22" s="1246"/>
      <c r="DC22" s="1246"/>
      <c r="DD22" s="1246"/>
      <c r="DE22" s="1246"/>
      <c r="DF22" s="1246"/>
      <c r="DG22" s="1246"/>
      <c r="DH22" s="1246"/>
      <c r="DI22" s="1246"/>
      <c r="DJ22" s="1246"/>
      <c r="DK22" s="1246"/>
      <c r="DL22" s="1246"/>
      <c r="DM22" s="1246"/>
      <c r="DN22" s="1246"/>
      <c r="DO22" s="1246"/>
      <c r="DP22" s="1246"/>
    </row>
    <row r="23" spans="1:120" s="1259" customFormat="1" ht="78" customHeight="1" x14ac:dyDescent="0.25">
      <c r="A23" s="1260"/>
      <c r="B23" s="1261" t="s">
        <v>791</v>
      </c>
      <c r="C23" s="1230" t="s">
        <v>1329</v>
      </c>
      <c r="D23" s="1249" t="s">
        <v>439</v>
      </c>
      <c r="E23" s="1253">
        <v>171976.15</v>
      </c>
      <c r="F23" s="1276" t="s">
        <v>1540</v>
      </c>
      <c r="G23" s="1263" t="s">
        <v>3050</v>
      </c>
      <c r="H23" s="1252"/>
      <c r="I23" s="1252"/>
      <c r="J23" s="1252"/>
      <c r="K23" s="1252"/>
      <c r="L23" s="1252"/>
      <c r="M23" s="1252"/>
      <c r="N23" s="1252"/>
      <c r="O23" s="1252"/>
      <c r="P23" s="1252"/>
      <c r="Q23" s="1252"/>
      <c r="R23" s="1252"/>
      <c r="S23" s="1252"/>
      <c r="T23" s="1252"/>
      <c r="U23" s="1252"/>
      <c r="V23" s="1252"/>
      <c r="W23" s="1246"/>
      <c r="X23" s="1246"/>
      <c r="Y23" s="1246"/>
      <c r="Z23" s="1246"/>
      <c r="AA23" s="1246"/>
      <c r="AB23" s="1246"/>
      <c r="AC23" s="1246"/>
      <c r="AD23" s="1246"/>
      <c r="AE23" s="1246"/>
      <c r="AF23" s="1246"/>
      <c r="AG23" s="1246"/>
      <c r="AH23" s="1246"/>
      <c r="AI23" s="1246"/>
      <c r="AJ23" s="1246"/>
      <c r="AK23" s="1246"/>
      <c r="AL23" s="1246"/>
      <c r="AM23" s="1246"/>
      <c r="AN23" s="1246"/>
      <c r="AO23" s="1246"/>
      <c r="AP23" s="1246"/>
      <c r="AQ23" s="1246"/>
      <c r="AR23" s="1246"/>
      <c r="AS23" s="1246"/>
      <c r="AT23" s="1246"/>
      <c r="AU23" s="1246"/>
      <c r="AV23" s="1246"/>
      <c r="AW23" s="1246"/>
      <c r="AX23" s="1246"/>
      <c r="AY23" s="1246"/>
      <c r="AZ23" s="1246"/>
      <c r="BA23" s="1246"/>
      <c r="BB23" s="1246"/>
      <c r="BC23" s="1246"/>
      <c r="BD23" s="1246"/>
      <c r="BE23" s="1246"/>
      <c r="BF23" s="1246"/>
      <c r="BG23" s="1246"/>
      <c r="BH23" s="1246"/>
      <c r="BI23" s="1246"/>
      <c r="BJ23" s="1246"/>
      <c r="BK23" s="1246"/>
      <c r="BL23" s="1246"/>
      <c r="BM23" s="1246"/>
      <c r="BN23" s="1246"/>
      <c r="BO23" s="1246"/>
      <c r="BP23" s="1246"/>
      <c r="BQ23" s="1246"/>
      <c r="BR23" s="1246"/>
      <c r="BS23" s="1246"/>
      <c r="BT23" s="1246"/>
      <c r="BU23" s="1246"/>
      <c r="BV23" s="1246"/>
      <c r="BW23" s="1246"/>
      <c r="BX23" s="1246"/>
      <c r="BY23" s="1246"/>
      <c r="BZ23" s="1246"/>
      <c r="CA23" s="1246"/>
      <c r="CB23" s="1246"/>
      <c r="CC23" s="1246"/>
      <c r="CD23" s="1246"/>
      <c r="CE23" s="1246"/>
      <c r="CF23" s="1246"/>
      <c r="CG23" s="1246"/>
      <c r="CH23" s="1246"/>
      <c r="CI23" s="1246"/>
      <c r="CJ23" s="1246"/>
      <c r="CK23" s="1246"/>
      <c r="CL23" s="1246"/>
      <c r="CM23" s="1246"/>
      <c r="CN23" s="1246"/>
      <c r="CO23" s="1246"/>
      <c r="CP23" s="1246"/>
      <c r="CQ23" s="1246"/>
      <c r="CR23" s="1246"/>
      <c r="CS23" s="1246"/>
      <c r="CT23" s="1246"/>
      <c r="CU23" s="1246"/>
      <c r="CV23" s="1246"/>
      <c r="CW23" s="1246"/>
      <c r="CX23" s="1246"/>
      <c r="CY23" s="1246"/>
      <c r="CZ23" s="1246"/>
      <c r="DA23" s="1246"/>
      <c r="DB23" s="1246"/>
      <c r="DC23" s="1246"/>
      <c r="DD23" s="1246"/>
      <c r="DE23" s="1246"/>
      <c r="DF23" s="1246"/>
      <c r="DG23" s="1246"/>
      <c r="DH23" s="1246"/>
      <c r="DI23" s="1246"/>
      <c r="DJ23" s="1246"/>
      <c r="DK23" s="1246"/>
      <c r="DL23" s="1246"/>
      <c r="DM23" s="1246"/>
      <c r="DN23" s="1246"/>
      <c r="DO23" s="1246"/>
      <c r="DP23" s="1246"/>
    </row>
    <row r="24" spans="1:120" s="1259" customFormat="1" ht="117" customHeight="1" x14ac:dyDescent="0.25">
      <c r="A24" s="1260"/>
      <c r="B24" s="1261" t="s">
        <v>1065</v>
      </c>
      <c r="C24" s="1230" t="s">
        <v>483</v>
      </c>
      <c r="D24" s="1249" t="s">
        <v>439</v>
      </c>
      <c r="E24" s="1253">
        <v>130588.02</v>
      </c>
      <c r="F24" s="1247" t="s">
        <v>1541</v>
      </c>
      <c r="G24" s="1263" t="s">
        <v>2901</v>
      </c>
      <c r="H24" s="1252" t="s">
        <v>2990</v>
      </c>
      <c r="I24" s="1252"/>
      <c r="J24" s="1252" t="s">
        <v>2564</v>
      </c>
      <c r="K24" s="1252">
        <v>46000</v>
      </c>
      <c r="L24" s="1252"/>
      <c r="M24" s="1252"/>
      <c r="N24" s="1252"/>
      <c r="O24" s="1252"/>
      <c r="P24" s="1252"/>
      <c r="Q24" s="1252"/>
      <c r="R24" s="1252"/>
      <c r="S24" s="1252"/>
      <c r="T24" s="1252"/>
      <c r="U24" s="1252"/>
      <c r="V24" s="1252" t="s">
        <v>2902</v>
      </c>
      <c r="W24" s="1246"/>
      <c r="X24" s="1246"/>
      <c r="Y24" s="1246"/>
      <c r="Z24" s="1246"/>
      <c r="AA24" s="1246"/>
      <c r="AB24" s="1246"/>
      <c r="AC24" s="1246"/>
      <c r="AD24" s="1246"/>
      <c r="AE24" s="1246"/>
      <c r="AF24" s="1246"/>
      <c r="AG24" s="1246"/>
      <c r="AH24" s="1246"/>
      <c r="AI24" s="1246"/>
      <c r="AJ24" s="1246"/>
      <c r="AK24" s="1246"/>
      <c r="AL24" s="1246"/>
      <c r="AM24" s="1246"/>
      <c r="AN24" s="1246"/>
      <c r="AO24" s="1246"/>
      <c r="AP24" s="1246"/>
      <c r="AQ24" s="1246"/>
      <c r="AR24" s="1246"/>
      <c r="AS24" s="1246"/>
      <c r="AT24" s="1246"/>
      <c r="AU24" s="1246"/>
      <c r="AV24" s="1246"/>
      <c r="AW24" s="1246"/>
      <c r="AX24" s="1246"/>
      <c r="AY24" s="1246"/>
      <c r="AZ24" s="1246"/>
      <c r="BA24" s="1246"/>
      <c r="BB24" s="1246"/>
      <c r="BC24" s="1246"/>
      <c r="BD24" s="1246"/>
      <c r="BE24" s="1246"/>
      <c r="BF24" s="1246"/>
      <c r="BG24" s="1246"/>
      <c r="BH24" s="1246"/>
      <c r="BI24" s="1246"/>
      <c r="BJ24" s="1246"/>
      <c r="BK24" s="1246"/>
      <c r="BL24" s="1246"/>
      <c r="BM24" s="1246"/>
      <c r="BN24" s="1246"/>
      <c r="BO24" s="1246"/>
      <c r="BP24" s="1246"/>
      <c r="BQ24" s="1246"/>
      <c r="BR24" s="1246"/>
      <c r="BS24" s="1246"/>
      <c r="BT24" s="1246"/>
      <c r="BU24" s="1246"/>
      <c r="BV24" s="1246"/>
      <c r="BW24" s="1246"/>
      <c r="BX24" s="1246"/>
      <c r="BY24" s="1246"/>
      <c r="BZ24" s="1246"/>
      <c r="CA24" s="1246"/>
      <c r="CB24" s="1246"/>
      <c r="CC24" s="1246"/>
      <c r="CD24" s="1246"/>
      <c r="CE24" s="1246"/>
      <c r="CF24" s="1246"/>
      <c r="CG24" s="1246"/>
      <c r="CH24" s="1246"/>
      <c r="CI24" s="1246"/>
      <c r="CJ24" s="1246"/>
      <c r="CK24" s="1246"/>
      <c r="CL24" s="1246"/>
      <c r="CM24" s="1246"/>
      <c r="CN24" s="1246"/>
      <c r="CO24" s="1246"/>
      <c r="CP24" s="1246"/>
      <c r="CQ24" s="1246"/>
      <c r="CR24" s="1246"/>
      <c r="CS24" s="1246"/>
      <c r="CT24" s="1246"/>
      <c r="CU24" s="1246"/>
      <c r="CV24" s="1246"/>
      <c r="CW24" s="1246"/>
      <c r="CX24" s="1246"/>
      <c r="CY24" s="1246"/>
      <c r="CZ24" s="1246"/>
      <c r="DA24" s="1246"/>
      <c r="DB24" s="1246"/>
      <c r="DC24" s="1246"/>
      <c r="DD24" s="1246"/>
      <c r="DE24" s="1246"/>
      <c r="DF24" s="1246"/>
      <c r="DG24" s="1246"/>
      <c r="DH24" s="1246"/>
      <c r="DI24" s="1246"/>
      <c r="DJ24" s="1246"/>
      <c r="DK24" s="1246"/>
      <c r="DL24" s="1246"/>
      <c r="DM24" s="1246"/>
      <c r="DN24" s="1246"/>
      <c r="DO24" s="1246"/>
      <c r="DP24" s="1246"/>
    </row>
    <row r="25" spans="1:120" s="1259" customFormat="1" ht="75.75" customHeight="1" x14ac:dyDescent="0.25">
      <c r="A25" s="1260"/>
      <c r="B25" s="1261" t="s">
        <v>1065</v>
      </c>
      <c r="C25" s="1230" t="s">
        <v>476</v>
      </c>
      <c r="D25" s="1249" t="s">
        <v>439</v>
      </c>
      <c r="E25" s="1253">
        <v>134813.14000000001</v>
      </c>
      <c r="F25" s="1247" t="s">
        <v>1542</v>
      </c>
      <c r="G25" s="1263" t="s">
        <v>2903</v>
      </c>
      <c r="H25" s="1252" t="s">
        <v>2991</v>
      </c>
      <c r="I25" s="1252"/>
      <c r="J25" s="1252" t="s">
        <v>2265</v>
      </c>
      <c r="K25" s="1252">
        <v>41592</v>
      </c>
      <c r="L25" s="1252"/>
      <c r="M25" s="1252"/>
      <c r="N25" s="1252"/>
      <c r="O25" s="1252"/>
      <c r="P25" s="1252"/>
      <c r="Q25" s="1252"/>
      <c r="R25" s="1252"/>
      <c r="S25" s="1252"/>
      <c r="T25" s="1252"/>
      <c r="U25" s="1252"/>
      <c r="V25" s="1252" t="s">
        <v>2871</v>
      </c>
      <c r="W25" s="1246"/>
      <c r="X25" s="1246"/>
      <c r="Y25" s="1246"/>
      <c r="Z25" s="1246"/>
      <c r="AA25" s="1246"/>
      <c r="AB25" s="1246"/>
      <c r="AC25" s="1246"/>
      <c r="AD25" s="1246"/>
      <c r="AE25" s="1246"/>
      <c r="AF25" s="1246"/>
      <c r="AG25" s="1246"/>
      <c r="AH25" s="1246"/>
      <c r="AI25" s="1246"/>
      <c r="AJ25" s="1246"/>
      <c r="AK25" s="1246"/>
      <c r="AL25" s="1246"/>
      <c r="AM25" s="1246"/>
      <c r="AN25" s="1246"/>
      <c r="AO25" s="1246"/>
      <c r="AP25" s="1246"/>
      <c r="AQ25" s="1246"/>
      <c r="AR25" s="1246"/>
      <c r="AS25" s="1246"/>
      <c r="AT25" s="1246"/>
      <c r="AU25" s="1246"/>
      <c r="AV25" s="1246"/>
      <c r="AW25" s="1246"/>
      <c r="AX25" s="1246"/>
      <c r="AY25" s="1246"/>
      <c r="AZ25" s="1246"/>
      <c r="BA25" s="1246"/>
      <c r="BB25" s="1246"/>
      <c r="BC25" s="1246"/>
      <c r="BD25" s="1246"/>
      <c r="BE25" s="1246"/>
      <c r="BF25" s="1246"/>
      <c r="BG25" s="1246"/>
      <c r="BH25" s="1246"/>
      <c r="BI25" s="1246"/>
      <c r="BJ25" s="1246"/>
      <c r="BK25" s="1246"/>
      <c r="BL25" s="1246"/>
      <c r="BM25" s="1246"/>
      <c r="BN25" s="1246"/>
      <c r="BO25" s="1246"/>
      <c r="BP25" s="1246"/>
      <c r="BQ25" s="1246"/>
      <c r="BR25" s="1246"/>
      <c r="BS25" s="1246"/>
      <c r="BT25" s="1246"/>
      <c r="BU25" s="1246"/>
      <c r="BV25" s="1246"/>
      <c r="BW25" s="1246"/>
      <c r="BX25" s="1246"/>
      <c r="BY25" s="1246"/>
      <c r="BZ25" s="1246"/>
      <c r="CA25" s="1246"/>
      <c r="CB25" s="1246"/>
      <c r="CC25" s="1246"/>
      <c r="CD25" s="1246"/>
      <c r="CE25" s="1246"/>
      <c r="CF25" s="1246"/>
      <c r="CG25" s="1246"/>
      <c r="CH25" s="1246"/>
      <c r="CI25" s="1246"/>
      <c r="CJ25" s="1246"/>
      <c r="CK25" s="1246"/>
      <c r="CL25" s="1246"/>
      <c r="CM25" s="1246"/>
      <c r="CN25" s="1246"/>
      <c r="CO25" s="1246"/>
      <c r="CP25" s="1246"/>
      <c r="CQ25" s="1246"/>
      <c r="CR25" s="1246"/>
      <c r="CS25" s="1246"/>
      <c r="CT25" s="1246"/>
      <c r="CU25" s="1246"/>
      <c r="CV25" s="1246"/>
      <c r="CW25" s="1246"/>
      <c r="CX25" s="1246"/>
      <c r="CY25" s="1246"/>
      <c r="CZ25" s="1246"/>
      <c r="DA25" s="1246"/>
      <c r="DB25" s="1246"/>
      <c r="DC25" s="1246"/>
      <c r="DD25" s="1246"/>
      <c r="DE25" s="1246"/>
      <c r="DF25" s="1246"/>
      <c r="DG25" s="1246"/>
      <c r="DH25" s="1246"/>
      <c r="DI25" s="1246"/>
      <c r="DJ25" s="1246"/>
      <c r="DK25" s="1246"/>
      <c r="DL25" s="1246"/>
      <c r="DM25" s="1246"/>
      <c r="DN25" s="1246"/>
      <c r="DO25" s="1246"/>
      <c r="DP25" s="1246"/>
    </row>
    <row r="26" spans="1:120" s="1259" customFormat="1" ht="98.25" customHeight="1" x14ac:dyDescent="0.25">
      <c r="A26" s="1260"/>
      <c r="B26" s="1261" t="s">
        <v>1065</v>
      </c>
      <c r="C26" s="1230" t="s">
        <v>483</v>
      </c>
      <c r="D26" s="1249" t="s">
        <v>439</v>
      </c>
      <c r="E26" s="1253">
        <v>12221.23</v>
      </c>
      <c r="F26" s="1247" t="s">
        <v>1543</v>
      </c>
      <c r="G26" s="1263" t="s">
        <v>2904</v>
      </c>
      <c r="H26" s="1252" t="s">
        <v>2992</v>
      </c>
      <c r="I26" s="1252"/>
      <c r="J26" s="1252" t="s">
        <v>2645</v>
      </c>
      <c r="K26" s="1252"/>
      <c r="L26" s="1252"/>
      <c r="M26" s="1252">
        <v>12221.23</v>
      </c>
      <c r="N26" s="1252"/>
      <c r="O26" s="1252"/>
      <c r="P26" s="1252"/>
      <c r="Q26" s="1252"/>
      <c r="R26" s="1252"/>
      <c r="S26" s="1252"/>
      <c r="T26" s="1252"/>
      <c r="U26" s="1252"/>
      <c r="V26" s="1252" t="s">
        <v>2871</v>
      </c>
      <c r="W26" s="1246"/>
      <c r="X26" s="1246"/>
      <c r="Y26" s="1246"/>
      <c r="Z26" s="1246"/>
      <c r="AA26" s="1246"/>
      <c r="AB26" s="1246"/>
      <c r="AC26" s="1246"/>
      <c r="AD26" s="1246"/>
      <c r="AE26" s="1246"/>
      <c r="AF26" s="1246"/>
      <c r="AG26" s="1246"/>
      <c r="AH26" s="1246"/>
      <c r="AI26" s="1246"/>
      <c r="AJ26" s="1246"/>
      <c r="AK26" s="1246"/>
      <c r="AL26" s="1246"/>
      <c r="AM26" s="1246"/>
      <c r="AN26" s="1246"/>
      <c r="AO26" s="1246"/>
      <c r="AP26" s="1246"/>
      <c r="AQ26" s="1246"/>
      <c r="AR26" s="1246"/>
      <c r="AS26" s="1246"/>
      <c r="AT26" s="1246"/>
      <c r="AU26" s="1246"/>
      <c r="AV26" s="1246"/>
      <c r="AW26" s="1246"/>
      <c r="AX26" s="1246"/>
      <c r="AY26" s="1246"/>
      <c r="AZ26" s="1246"/>
      <c r="BA26" s="1246"/>
      <c r="BB26" s="1246"/>
      <c r="BC26" s="1246"/>
      <c r="BD26" s="1246"/>
      <c r="BE26" s="1246"/>
      <c r="BF26" s="1246"/>
      <c r="BG26" s="1246"/>
      <c r="BH26" s="1246"/>
      <c r="BI26" s="1246"/>
      <c r="BJ26" s="1246"/>
      <c r="BK26" s="1246"/>
      <c r="BL26" s="1246"/>
      <c r="BM26" s="1246"/>
      <c r="BN26" s="1246"/>
      <c r="BO26" s="1246"/>
      <c r="BP26" s="1246"/>
      <c r="BQ26" s="1246"/>
      <c r="BR26" s="1246"/>
      <c r="BS26" s="1246"/>
      <c r="BT26" s="1246"/>
      <c r="BU26" s="1246"/>
      <c r="BV26" s="1246"/>
      <c r="BW26" s="1246"/>
      <c r="BX26" s="1246"/>
      <c r="BY26" s="1246"/>
      <c r="BZ26" s="1246"/>
      <c r="CA26" s="1246"/>
      <c r="CB26" s="1246"/>
      <c r="CC26" s="1246"/>
      <c r="CD26" s="1246"/>
      <c r="CE26" s="1246"/>
      <c r="CF26" s="1246"/>
      <c r="CG26" s="1246"/>
      <c r="CH26" s="1246"/>
      <c r="CI26" s="1246"/>
      <c r="CJ26" s="1246"/>
      <c r="CK26" s="1246"/>
      <c r="CL26" s="1246"/>
      <c r="CM26" s="1246"/>
      <c r="CN26" s="1246"/>
      <c r="CO26" s="1246"/>
      <c r="CP26" s="1246"/>
      <c r="CQ26" s="1246"/>
      <c r="CR26" s="1246"/>
      <c r="CS26" s="1246"/>
      <c r="CT26" s="1246"/>
      <c r="CU26" s="1246"/>
      <c r="CV26" s="1246"/>
      <c r="CW26" s="1246"/>
      <c r="CX26" s="1246"/>
      <c r="CY26" s="1246"/>
      <c r="CZ26" s="1246"/>
      <c r="DA26" s="1246"/>
      <c r="DB26" s="1246"/>
      <c r="DC26" s="1246"/>
      <c r="DD26" s="1246"/>
      <c r="DE26" s="1246"/>
      <c r="DF26" s="1246"/>
      <c r="DG26" s="1246"/>
      <c r="DH26" s="1246"/>
      <c r="DI26" s="1246"/>
      <c r="DJ26" s="1246"/>
      <c r="DK26" s="1246"/>
      <c r="DL26" s="1246"/>
      <c r="DM26" s="1246"/>
      <c r="DN26" s="1246"/>
      <c r="DO26" s="1246"/>
      <c r="DP26" s="1246"/>
    </row>
    <row r="27" spans="1:120" s="1259" customFormat="1" ht="108.75" customHeight="1" x14ac:dyDescent="0.25">
      <c r="A27" s="1260"/>
      <c r="B27" s="1261" t="s">
        <v>1544</v>
      </c>
      <c r="C27" s="1230" t="s">
        <v>483</v>
      </c>
      <c r="D27" s="1249" t="s">
        <v>439</v>
      </c>
      <c r="E27" s="1253">
        <v>34392.559999999998</v>
      </c>
      <c r="F27" s="1247" t="s">
        <v>1545</v>
      </c>
      <c r="G27" s="1263" t="s">
        <v>2905</v>
      </c>
      <c r="H27" s="1252" t="s">
        <v>2993</v>
      </c>
      <c r="I27" s="1252"/>
      <c r="J27" s="1252" t="s">
        <v>2565</v>
      </c>
      <c r="K27" s="1252">
        <v>12375</v>
      </c>
      <c r="L27" s="1252"/>
      <c r="M27" s="1252"/>
      <c r="N27" s="1252"/>
      <c r="O27" s="1252"/>
      <c r="P27" s="1252"/>
      <c r="Q27" s="1252"/>
      <c r="R27" s="1252"/>
      <c r="S27" s="1252"/>
      <c r="T27" s="1252"/>
      <c r="U27" s="1252"/>
      <c r="V27" s="1252" t="s">
        <v>2902</v>
      </c>
      <c r="W27" s="1246"/>
      <c r="X27" s="1246"/>
      <c r="Y27" s="1246"/>
      <c r="Z27" s="1246"/>
      <c r="AA27" s="1246"/>
      <c r="AB27" s="1246"/>
      <c r="AC27" s="1246"/>
      <c r="AD27" s="1246"/>
      <c r="AE27" s="1246"/>
      <c r="AF27" s="1246"/>
      <c r="AG27" s="1246"/>
      <c r="AH27" s="1246"/>
      <c r="AI27" s="1246"/>
      <c r="AJ27" s="1246"/>
      <c r="AK27" s="1246"/>
      <c r="AL27" s="1246"/>
      <c r="AM27" s="1246"/>
      <c r="AN27" s="1246"/>
      <c r="AO27" s="1246"/>
      <c r="AP27" s="1246"/>
      <c r="AQ27" s="1246"/>
      <c r="AR27" s="1246"/>
      <c r="AS27" s="1246"/>
      <c r="AT27" s="1246"/>
      <c r="AU27" s="1246"/>
      <c r="AV27" s="1246"/>
      <c r="AW27" s="1246"/>
      <c r="AX27" s="1246"/>
      <c r="AY27" s="1246"/>
      <c r="AZ27" s="1246"/>
      <c r="BA27" s="1246"/>
      <c r="BB27" s="1246"/>
      <c r="BC27" s="1246"/>
      <c r="BD27" s="1246"/>
      <c r="BE27" s="1246"/>
      <c r="BF27" s="1246"/>
      <c r="BG27" s="1246"/>
      <c r="BH27" s="1246"/>
      <c r="BI27" s="1246"/>
      <c r="BJ27" s="1246"/>
      <c r="BK27" s="1246"/>
      <c r="BL27" s="1246"/>
      <c r="BM27" s="1246"/>
      <c r="BN27" s="1246"/>
      <c r="BO27" s="1246"/>
      <c r="BP27" s="1246"/>
      <c r="BQ27" s="1246"/>
      <c r="BR27" s="1246"/>
      <c r="BS27" s="1246"/>
      <c r="BT27" s="1246"/>
      <c r="BU27" s="1246"/>
      <c r="BV27" s="1246"/>
      <c r="BW27" s="1246"/>
      <c r="BX27" s="1246"/>
      <c r="BY27" s="1246"/>
      <c r="BZ27" s="1246"/>
      <c r="CA27" s="1246"/>
      <c r="CB27" s="1246"/>
      <c r="CC27" s="1246"/>
      <c r="CD27" s="1246"/>
      <c r="CE27" s="1246"/>
      <c r="CF27" s="1246"/>
      <c r="CG27" s="1246"/>
      <c r="CH27" s="1246"/>
      <c r="CI27" s="1246"/>
      <c r="CJ27" s="1246"/>
      <c r="CK27" s="1246"/>
      <c r="CL27" s="1246"/>
      <c r="CM27" s="1246"/>
      <c r="CN27" s="1246"/>
      <c r="CO27" s="1246"/>
      <c r="CP27" s="1246"/>
      <c r="CQ27" s="1246"/>
      <c r="CR27" s="1246"/>
      <c r="CS27" s="1246"/>
      <c r="CT27" s="1246"/>
      <c r="CU27" s="1246"/>
      <c r="CV27" s="1246"/>
      <c r="CW27" s="1246"/>
      <c r="CX27" s="1246"/>
      <c r="CY27" s="1246"/>
      <c r="CZ27" s="1246"/>
      <c r="DA27" s="1246"/>
      <c r="DB27" s="1246"/>
      <c r="DC27" s="1246"/>
      <c r="DD27" s="1246"/>
      <c r="DE27" s="1246"/>
      <c r="DF27" s="1246"/>
      <c r="DG27" s="1246"/>
      <c r="DH27" s="1246"/>
      <c r="DI27" s="1246"/>
      <c r="DJ27" s="1246"/>
      <c r="DK27" s="1246"/>
      <c r="DL27" s="1246"/>
      <c r="DM27" s="1246"/>
      <c r="DN27" s="1246"/>
      <c r="DO27" s="1246"/>
      <c r="DP27" s="1246"/>
    </row>
    <row r="28" spans="1:120" s="1259" customFormat="1" ht="105.75" customHeight="1" x14ac:dyDescent="0.25">
      <c r="A28" s="1260"/>
      <c r="B28" s="1261" t="s">
        <v>1544</v>
      </c>
      <c r="C28" s="1230" t="s">
        <v>483</v>
      </c>
      <c r="D28" s="1249" t="s">
        <v>439</v>
      </c>
      <c r="E28" s="1253">
        <v>40890.230000000003</v>
      </c>
      <c r="F28" s="1247" t="s">
        <v>1546</v>
      </c>
      <c r="G28" s="1263" t="s">
        <v>2906</v>
      </c>
      <c r="H28" s="1252" t="s">
        <v>2994</v>
      </c>
      <c r="I28" s="1252"/>
      <c r="J28" s="1252" t="s">
        <v>2566</v>
      </c>
      <c r="K28" s="1252">
        <v>12375</v>
      </c>
      <c r="L28" s="1252"/>
      <c r="M28" s="1252"/>
      <c r="N28" s="1252"/>
      <c r="O28" s="1252"/>
      <c r="P28" s="1252"/>
      <c r="Q28" s="1252"/>
      <c r="R28" s="1252"/>
      <c r="S28" s="1252"/>
      <c r="T28" s="1252"/>
      <c r="U28" s="1252"/>
      <c r="V28" s="1252" t="s">
        <v>2902</v>
      </c>
      <c r="W28" s="1246"/>
      <c r="X28" s="1246"/>
      <c r="Y28" s="1246"/>
      <c r="Z28" s="1246"/>
      <c r="AA28" s="1246"/>
      <c r="AB28" s="1246"/>
      <c r="AC28" s="1246"/>
      <c r="AD28" s="1246"/>
      <c r="AE28" s="1246"/>
      <c r="AF28" s="1246"/>
      <c r="AG28" s="1246"/>
      <c r="AH28" s="1246"/>
      <c r="AI28" s="1246"/>
      <c r="AJ28" s="1246"/>
      <c r="AK28" s="1246"/>
      <c r="AL28" s="1246"/>
      <c r="AM28" s="1246"/>
      <c r="AN28" s="1246"/>
      <c r="AO28" s="1246"/>
      <c r="AP28" s="1246"/>
      <c r="AQ28" s="1246"/>
      <c r="AR28" s="1246"/>
      <c r="AS28" s="1246"/>
      <c r="AT28" s="1246"/>
      <c r="AU28" s="1246"/>
      <c r="AV28" s="1246"/>
      <c r="AW28" s="1246"/>
      <c r="AX28" s="1246"/>
      <c r="AY28" s="1246"/>
      <c r="AZ28" s="1246"/>
      <c r="BA28" s="1246"/>
      <c r="BB28" s="1246"/>
      <c r="BC28" s="1246"/>
      <c r="BD28" s="1246"/>
      <c r="BE28" s="1246"/>
      <c r="BF28" s="1246"/>
      <c r="BG28" s="1246"/>
      <c r="BH28" s="1246"/>
      <c r="BI28" s="1246"/>
      <c r="BJ28" s="1246"/>
      <c r="BK28" s="1246"/>
      <c r="BL28" s="1246"/>
      <c r="BM28" s="1246"/>
      <c r="BN28" s="1246"/>
      <c r="BO28" s="1246"/>
      <c r="BP28" s="1246"/>
      <c r="BQ28" s="1246"/>
      <c r="BR28" s="1246"/>
      <c r="BS28" s="1246"/>
      <c r="BT28" s="1246"/>
      <c r="BU28" s="1246"/>
      <c r="BV28" s="1246"/>
      <c r="BW28" s="1246"/>
      <c r="BX28" s="1246"/>
      <c r="BY28" s="1246"/>
      <c r="BZ28" s="1246"/>
      <c r="CA28" s="1246"/>
      <c r="CB28" s="1246"/>
      <c r="CC28" s="1246"/>
      <c r="CD28" s="1246"/>
      <c r="CE28" s="1246"/>
      <c r="CF28" s="1246"/>
      <c r="CG28" s="1246"/>
      <c r="CH28" s="1246"/>
      <c r="CI28" s="1246"/>
      <c r="CJ28" s="1246"/>
      <c r="CK28" s="1246"/>
      <c r="CL28" s="1246"/>
      <c r="CM28" s="1246"/>
      <c r="CN28" s="1246"/>
      <c r="CO28" s="1246"/>
      <c r="CP28" s="1246"/>
      <c r="CQ28" s="1246"/>
      <c r="CR28" s="1246"/>
      <c r="CS28" s="1246"/>
      <c r="CT28" s="1246"/>
      <c r="CU28" s="1246"/>
      <c r="CV28" s="1246"/>
      <c r="CW28" s="1246"/>
      <c r="CX28" s="1246"/>
      <c r="CY28" s="1246"/>
      <c r="CZ28" s="1246"/>
      <c r="DA28" s="1246"/>
      <c r="DB28" s="1246"/>
      <c r="DC28" s="1246"/>
      <c r="DD28" s="1246"/>
      <c r="DE28" s="1246"/>
      <c r="DF28" s="1246"/>
      <c r="DG28" s="1246"/>
      <c r="DH28" s="1246"/>
      <c r="DI28" s="1246"/>
      <c r="DJ28" s="1246"/>
      <c r="DK28" s="1246"/>
      <c r="DL28" s="1246"/>
      <c r="DM28" s="1246"/>
      <c r="DN28" s="1246"/>
      <c r="DO28" s="1246"/>
      <c r="DP28" s="1246"/>
    </row>
    <row r="29" spans="1:120" s="1259" customFormat="1" ht="82.5" customHeight="1" x14ac:dyDescent="0.25">
      <c r="A29" s="1260"/>
      <c r="B29" s="1261" t="s">
        <v>40</v>
      </c>
      <c r="C29" s="1230" t="s">
        <v>483</v>
      </c>
      <c r="D29" s="1249" t="s">
        <v>439</v>
      </c>
      <c r="E29" s="1253">
        <v>50079.8</v>
      </c>
      <c r="F29" s="1247" t="s">
        <v>1547</v>
      </c>
      <c r="G29" s="1263" t="s">
        <v>2907</v>
      </c>
      <c r="H29" s="1252" t="s">
        <v>2995</v>
      </c>
      <c r="I29" s="1252"/>
      <c r="J29" s="1252" t="s">
        <v>2305</v>
      </c>
      <c r="K29" s="1252"/>
      <c r="L29" s="1252"/>
      <c r="M29" s="1252">
        <v>50029</v>
      </c>
      <c r="N29" s="1252"/>
      <c r="O29" s="1252"/>
      <c r="P29" s="1252"/>
      <c r="Q29" s="1252"/>
      <c r="R29" s="1252"/>
      <c r="S29" s="1252"/>
      <c r="T29" s="1252"/>
      <c r="U29" s="1252"/>
      <c r="V29" s="1252" t="s">
        <v>2875</v>
      </c>
      <c r="W29" s="1246"/>
      <c r="X29" s="1246"/>
      <c r="Y29" s="1246"/>
      <c r="Z29" s="1246"/>
      <c r="AA29" s="1246"/>
      <c r="AB29" s="1246"/>
      <c r="AC29" s="1246"/>
      <c r="AD29" s="1246"/>
      <c r="AE29" s="1246"/>
      <c r="AF29" s="1246"/>
      <c r="AG29" s="1246"/>
      <c r="AH29" s="1246"/>
      <c r="AI29" s="1246"/>
      <c r="AJ29" s="1246"/>
      <c r="AK29" s="1246"/>
      <c r="AL29" s="1246"/>
      <c r="AM29" s="1246"/>
      <c r="AN29" s="1246"/>
      <c r="AO29" s="1246"/>
      <c r="AP29" s="1246"/>
      <c r="AQ29" s="1246"/>
      <c r="AR29" s="1246"/>
      <c r="AS29" s="1246"/>
      <c r="AT29" s="1246"/>
      <c r="AU29" s="1246"/>
      <c r="AV29" s="1246"/>
      <c r="AW29" s="1246"/>
      <c r="AX29" s="1246"/>
      <c r="AY29" s="1246"/>
      <c r="AZ29" s="1246"/>
      <c r="BA29" s="1246"/>
      <c r="BB29" s="1246"/>
      <c r="BC29" s="1246"/>
      <c r="BD29" s="1246"/>
      <c r="BE29" s="1246"/>
      <c r="BF29" s="1246"/>
      <c r="BG29" s="1246"/>
      <c r="BH29" s="1246"/>
      <c r="BI29" s="1246"/>
      <c r="BJ29" s="1246"/>
      <c r="BK29" s="1246"/>
      <c r="BL29" s="1246"/>
      <c r="BM29" s="1246"/>
      <c r="BN29" s="1246"/>
      <c r="BO29" s="1246"/>
      <c r="BP29" s="1246"/>
      <c r="BQ29" s="1246"/>
      <c r="BR29" s="1246"/>
      <c r="BS29" s="1246"/>
      <c r="BT29" s="1246"/>
      <c r="BU29" s="1246"/>
      <c r="BV29" s="1246"/>
      <c r="BW29" s="1246"/>
      <c r="BX29" s="1246"/>
      <c r="BY29" s="1246"/>
      <c r="BZ29" s="1246"/>
      <c r="CA29" s="1246"/>
      <c r="CB29" s="1246"/>
      <c r="CC29" s="1246"/>
      <c r="CD29" s="1246"/>
      <c r="CE29" s="1246"/>
      <c r="CF29" s="1246"/>
      <c r="CG29" s="1246"/>
      <c r="CH29" s="1246"/>
      <c r="CI29" s="1246"/>
      <c r="CJ29" s="1246"/>
      <c r="CK29" s="1246"/>
      <c r="CL29" s="1246"/>
      <c r="CM29" s="1246"/>
      <c r="CN29" s="1246"/>
      <c r="CO29" s="1246"/>
      <c r="CP29" s="1246"/>
      <c r="CQ29" s="1246"/>
      <c r="CR29" s="1246"/>
      <c r="CS29" s="1246"/>
      <c r="CT29" s="1246"/>
      <c r="CU29" s="1246"/>
      <c r="CV29" s="1246"/>
      <c r="CW29" s="1246"/>
      <c r="CX29" s="1246"/>
      <c r="CY29" s="1246"/>
      <c r="CZ29" s="1246"/>
      <c r="DA29" s="1246"/>
      <c r="DB29" s="1246"/>
      <c r="DC29" s="1246"/>
      <c r="DD29" s="1246"/>
      <c r="DE29" s="1246"/>
      <c r="DF29" s="1246"/>
      <c r="DG29" s="1246"/>
      <c r="DH29" s="1246"/>
      <c r="DI29" s="1246"/>
      <c r="DJ29" s="1246"/>
      <c r="DK29" s="1246"/>
      <c r="DL29" s="1246"/>
      <c r="DM29" s="1246"/>
      <c r="DN29" s="1246"/>
      <c r="DO29" s="1246"/>
      <c r="DP29" s="1246"/>
    </row>
    <row r="30" spans="1:120" s="1259" customFormat="1" ht="77.25" customHeight="1" x14ac:dyDescent="0.25">
      <c r="A30" s="1260"/>
      <c r="B30" s="1261" t="s">
        <v>1621</v>
      </c>
      <c r="C30" s="1230" t="s">
        <v>483</v>
      </c>
      <c r="D30" s="1249" t="s">
        <v>439</v>
      </c>
      <c r="E30" s="1253">
        <v>72943.23</v>
      </c>
      <c r="F30" s="1247" t="s">
        <v>1548</v>
      </c>
      <c r="G30" s="1263" t="s">
        <v>2908</v>
      </c>
      <c r="H30" s="1252" t="s">
        <v>2996</v>
      </c>
      <c r="I30" s="1252"/>
      <c r="J30" s="1252" t="s">
        <v>2336</v>
      </c>
      <c r="K30" s="1252">
        <v>26240</v>
      </c>
      <c r="L30" s="1252"/>
      <c r="M30" s="1252"/>
      <c r="N30" s="1252"/>
      <c r="O30" s="1252"/>
      <c r="P30" s="1252"/>
      <c r="Q30" s="1252"/>
      <c r="R30" s="1252"/>
      <c r="S30" s="1252"/>
      <c r="T30" s="1252"/>
      <c r="U30" s="1252"/>
      <c r="V30" s="1252" t="s">
        <v>2875</v>
      </c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6"/>
      <c r="AI30" s="1246"/>
      <c r="AJ30" s="1246"/>
      <c r="AK30" s="1246"/>
      <c r="AL30" s="1246"/>
      <c r="AM30" s="1246"/>
      <c r="AN30" s="1246"/>
      <c r="AO30" s="1246"/>
      <c r="AP30" s="1246"/>
      <c r="AQ30" s="1246"/>
      <c r="AR30" s="1246"/>
      <c r="AS30" s="1246"/>
      <c r="AT30" s="1246"/>
      <c r="AU30" s="1246"/>
      <c r="AV30" s="1246"/>
      <c r="AW30" s="1246"/>
      <c r="AX30" s="1246"/>
      <c r="AY30" s="1246"/>
      <c r="AZ30" s="1246"/>
      <c r="BA30" s="1246"/>
      <c r="BB30" s="1246"/>
      <c r="BC30" s="1246"/>
      <c r="BD30" s="1246"/>
      <c r="BE30" s="1246"/>
      <c r="BF30" s="1246"/>
      <c r="BG30" s="1246"/>
      <c r="BH30" s="1246"/>
      <c r="BI30" s="1246"/>
      <c r="BJ30" s="1246"/>
      <c r="BK30" s="1246"/>
      <c r="BL30" s="1246"/>
      <c r="BM30" s="1246"/>
      <c r="BN30" s="1246"/>
      <c r="BO30" s="1246"/>
      <c r="BP30" s="1246"/>
      <c r="BQ30" s="1246"/>
      <c r="BR30" s="1246"/>
      <c r="BS30" s="1246"/>
      <c r="BT30" s="1246"/>
      <c r="BU30" s="1246"/>
      <c r="BV30" s="1246"/>
      <c r="BW30" s="1246"/>
      <c r="BX30" s="1246"/>
      <c r="BY30" s="1246"/>
      <c r="BZ30" s="1246"/>
      <c r="CA30" s="1246"/>
      <c r="CB30" s="1246"/>
      <c r="CC30" s="1246"/>
      <c r="CD30" s="1246"/>
      <c r="CE30" s="1246"/>
      <c r="CF30" s="1246"/>
      <c r="CG30" s="1246"/>
      <c r="CH30" s="1246"/>
      <c r="CI30" s="1246"/>
      <c r="CJ30" s="1246"/>
      <c r="CK30" s="1246"/>
      <c r="CL30" s="1246"/>
      <c r="CM30" s="1246"/>
      <c r="CN30" s="1246"/>
      <c r="CO30" s="1246"/>
      <c r="CP30" s="1246"/>
      <c r="CQ30" s="1246"/>
      <c r="CR30" s="1246"/>
      <c r="CS30" s="1246"/>
      <c r="CT30" s="1246"/>
      <c r="CU30" s="1246"/>
      <c r="CV30" s="1246"/>
      <c r="CW30" s="1246"/>
      <c r="CX30" s="1246"/>
      <c r="CY30" s="1246"/>
      <c r="CZ30" s="1246"/>
      <c r="DA30" s="1246"/>
      <c r="DB30" s="1246"/>
      <c r="DC30" s="1246"/>
      <c r="DD30" s="1246"/>
      <c r="DE30" s="1246"/>
      <c r="DF30" s="1246"/>
      <c r="DG30" s="1246"/>
      <c r="DH30" s="1246"/>
      <c r="DI30" s="1246"/>
      <c r="DJ30" s="1246"/>
      <c r="DK30" s="1246"/>
      <c r="DL30" s="1246"/>
      <c r="DM30" s="1246"/>
      <c r="DN30" s="1246"/>
      <c r="DO30" s="1246"/>
      <c r="DP30" s="1246"/>
    </row>
    <row r="31" spans="1:120" s="1259" customFormat="1" ht="92.25" customHeight="1" x14ac:dyDescent="0.25">
      <c r="A31" s="1260"/>
      <c r="B31" s="1261" t="s">
        <v>1622</v>
      </c>
      <c r="C31" s="1230" t="s">
        <v>477</v>
      </c>
      <c r="D31" s="1249" t="s">
        <v>439</v>
      </c>
      <c r="E31" s="1253">
        <v>165796.91</v>
      </c>
      <c r="F31" s="1247" t="s">
        <v>1549</v>
      </c>
      <c r="G31" s="1263" t="s">
        <v>2909</v>
      </c>
      <c r="H31" s="1252" t="s">
        <v>2997</v>
      </c>
      <c r="I31" s="1252"/>
      <c r="J31" s="1252" t="s">
        <v>2429</v>
      </c>
      <c r="K31" s="1252">
        <v>62800</v>
      </c>
      <c r="L31" s="1252"/>
      <c r="M31" s="1252"/>
      <c r="N31" s="1252"/>
      <c r="O31" s="1252"/>
      <c r="P31" s="1252"/>
      <c r="Q31" s="1252"/>
      <c r="R31" s="1252"/>
      <c r="S31" s="1252"/>
      <c r="T31" s="1252"/>
      <c r="U31" s="1252"/>
      <c r="V31" s="1252" t="s">
        <v>2875</v>
      </c>
      <c r="W31" s="1246"/>
      <c r="X31" s="1246"/>
      <c r="Y31" s="1246"/>
      <c r="Z31" s="1246"/>
      <c r="AA31" s="1246"/>
      <c r="AB31" s="1246"/>
      <c r="AC31" s="1246"/>
      <c r="AD31" s="1246"/>
      <c r="AE31" s="1246"/>
      <c r="AF31" s="1246"/>
      <c r="AG31" s="1246"/>
      <c r="AH31" s="1246"/>
      <c r="AI31" s="1246"/>
      <c r="AJ31" s="1246"/>
      <c r="AK31" s="1246"/>
      <c r="AL31" s="1246"/>
      <c r="AM31" s="1246"/>
      <c r="AN31" s="1246"/>
      <c r="AO31" s="1246"/>
      <c r="AP31" s="1246"/>
      <c r="AQ31" s="1246"/>
      <c r="AR31" s="1246"/>
      <c r="AS31" s="1246"/>
      <c r="AT31" s="1246"/>
      <c r="AU31" s="1246"/>
      <c r="AV31" s="1246"/>
      <c r="AW31" s="1246"/>
      <c r="AX31" s="1246"/>
      <c r="AY31" s="1246"/>
      <c r="AZ31" s="1246"/>
      <c r="BA31" s="1246"/>
      <c r="BB31" s="1246"/>
      <c r="BC31" s="1246"/>
      <c r="BD31" s="1246"/>
      <c r="BE31" s="1246"/>
      <c r="BF31" s="1246"/>
      <c r="BG31" s="1246"/>
      <c r="BH31" s="1246"/>
      <c r="BI31" s="1246"/>
      <c r="BJ31" s="1246"/>
      <c r="BK31" s="1246"/>
      <c r="BL31" s="1246"/>
      <c r="BM31" s="1246"/>
      <c r="BN31" s="1246"/>
      <c r="BO31" s="1246"/>
      <c r="BP31" s="1246"/>
      <c r="BQ31" s="1246"/>
      <c r="BR31" s="1246"/>
      <c r="BS31" s="1246"/>
      <c r="BT31" s="1246"/>
      <c r="BU31" s="1246"/>
      <c r="BV31" s="1246"/>
      <c r="BW31" s="1246"/>
      <c r="BX31" s="1246"/>
      <c r="BY31" s="1246"/>
      <c r="BZ31" s="1246"/>
      <c r="CA31" s="1246"/>
      <c r="CB31" s="1246"/>
      <c r="CC31" s="1246"/>
      <c r="CD31" s="1246"/>
      <c r="CE31" s="1246"/>
      <c r="CF31" s="1246"/>
      <c r="CG31" s="1246"/>
      <c r="CH31" s="1246"/>
      <c r="CI31" s="1246"/>
      <c r="CJ31" s="1246"/>
      <c r="CK31" s="1246"/>
      <c r="CL31" s="1246"/>
      <c r="CM31" s="1246"/>
      <c r="CN31" s="1246"/>
      <c r="CO31" s="1246"/>
      <c r="CP31" s="1246"/>
      <c r="CQ31" s="1246"/>
      <c r="CR31" s="1246"/>
      <c r="CS31" s="1246"/>
      <c r="CT31" s="1246"/>
      <c r="CU31" s="1246"/>
      <c r="CV31" s="1246"/>
      <c r="CW31" s="1246"/>
      <c r="CX31" s="1246"/>
      <c r="CY31" s="1246"/>
      <c r="CZ31" s="1246"/>
      <c r="DA31" s="1246"/>
      <c r="DB31" s="1246"/>
      <c r="DC31" s="1246"/>
      <c r="DD31" s="1246"/>
      <c r="DE31" s="1246"/>
      <c r="DF31" s="1246"/>
      <c r="DG31" s="1246"/>
      <c r="DH31" s="1246"/>
      <c r="DI31" s="1246"/>
      <c r="DJ31" s="1246"/>
      <c r="DK31" s="1246"/>
      <c r="DL31" s="1246"/>
      <c r="DM31" s="1246"/>
      <c r="DN31" s="1246"/>
      <c r="DO31" s="1246"/>
      <c r="DP31" s="1246"/>
    </row>
    <row r="32" spans="1:120" s="1259" customFormat="1" ht="87" customHeight="1" x14ac:dyDescent="0.25">
      <c r="A32" s="1260"/>
      <c r="B32" s="1261" t="s">
        <v>1623</v>
      </c>
      <c r="C32" s="1230" t="s">
        <v>483</v>
      </c>
      <c r="D32" s="1249" t="s">
        <v>439</v>
      </c>
      <c r="E32" s="1253">
        <v>78893.759999999995</v>
      </c>
      <c r="F32" s="1247" t="s">
        <v>1550</v>
      </c>
      <c r="G32" s="1263" t="s">
        <v>2909</v>
      </c>
      <c r="H32" s="1252" t="s">
        <v>2998</v>
      </c>
      <c r="I32" s="1252"/>
      <c r="J32" s="1252" t="s">
        <v>2430</v>
      </c>
      <c r="K32" s="1252">
        <v>29500</v>
      </c>
      <c r="L32" s="1252"/>
      <c r="M32" s="1252"/>
      <c r="N32" s="1252"/>
      <c r="O32" s="1252"/>
      <c r="P32" s="1252"/>
      <c r="Q32" s="1252"/>
      <c r="R32" s="1252"/>
      <c r="S32" s="1252"/>
      <c r="T32" s="1252"/>
      <c r="U32" s="1252"/>
      <c r="V32" s="1252" t="s">
        <v>2875</v>
      </c>
      <c r="W32" s="1246"/>
      <c r="X32" s="1246"/>
      <c r="Y32" s="1246"/>
      <c r="Z32" s="1246"/>
      <c r="AA32" s="1246"/>
      <c r="AB32" s="1246"/>
      <c r="AC32" s="1246"/>
      <c r="AD32" s="1246"/>
      <c r="AE32" s="1246"/>
      <c r="AF32" s="1246"/>
      <c r="AG32" s="1246"/>
      <c r="AH32" s="1246"/>
      <c r="AI32" s="1246"/>
      <c r="AJ32" s="1246"/>
      <c r="AK32" s="1246"/>
      <c r="AL32" s="1246"/>
      <c r="AM32" s="1246"/>
      <c r="AN32" s="1246"/>
      <c r="AO32" s="1246"/>
      <c r="AP32" s="1246"/>
      <c r="AQ32" s="1246"/>
      <c r="AR32" s="1246"/>
      <c r="AS32" s="1246"/>
      <c r="AT32" s="1246"/>
      <c r="AU32" s="1246"/>
      <c r="AV32" s="1246"/>
      <c r="AW32" s="1246"/>
      <c r="AX32" s="1246"/>
      <c r="AY32" s="1246"/>
      <c r="AZ32" s="1246"/>
      <c r="BA32" s="1246"/>
      <c r="BB32" s="1246"/>
      <c r="BC32" s="1246"/>
      <c r="BD32" s="1246"/>
      <c r="BE32" s="1246"/>
      <c r="BF32" s="1246"/>
      <c r="BG32" s="1246"/>
      <c r="BH32" s="1246"/>
      <c r="BI32" s="1246"/>
      <c r="BJ32" s="1246"/>
      <c r="BK32" s="1246"/>
      <c r="BL32" s="1246"/>
      <c r="BM32" s="1246"/>
      <c r="BN32" s="1246"/>
      <c r="BO32" s="1246"/>
      <c r="BP32" s="1246"/>
      <c r="BQ32" s="1246"/>
      <c r="BR32" s="1246"/>
      <c r="BS32" s="1246"/>
      <c r="BT32" s="1246"/>
      <c r="BU32" s="1246"/>
      <c r="BV32" s="1246"/>
      <c r="BW32" s="1246"/>
      <c r="BX32" s="1246"/>
      <c r="BY32" s="1246"/>
      <c r="BZ32" s="1246"/>
      <c r="CA32" s="1246"/>
      <c r="CB32" s="1246"/>
      <c r="CC32" s="1246"/>
      <c r="CD32" s="1246"/>
      <c r="CE32" s="1246"/>
      <c r="CF32" s="1246"/>
      <c r="CG32" s="1246"/>
      <c r="CH32" s="1246"/>
      <c r="CI32" s="1246"/>
      <c r="CJ32" s="1246"/>
      <c r="CK32" s="1246"/>
      <c r="CL32" s="1246"/>
      <c r="CM32" s="1246"/>
      <c r="CN32" s="1246"/>
      <c r="CO32" s="1246"/>
      <c r="CP32" s="1246"/>
      <c r="CQ32" s="1246"/>
      <c r="CR32" s="1246"/>
      <c r="CS32" s="1246"/>
      <c r="CT32" s="1246"/>
      <c r="CU32" s="1246"/>
      <c r="CV32" s="1246"/>
      <c r="CW32" s="1246"/>
      <c r="CX32" s="1246"/>
      <c r="CY32" s="1246"/>
      <c r="CZ32" s="1246"/>
      <c r="DA32" s="1246"/>
      <c r="DB32" s="1246"/>
      <c r="DC32" s="1246"/>
      <c r="DD32" s="1246"/>
      <c r="DE32" s="1246"/>
      <c r="DF32" s="1246"/>
      <c r="DG32" s="1246"/>
      <c r="DH32" s="1246"/>
      <c r="DI32" s="1246"/>
      <c r="DJ32" s="1246"/>
      <c r="DK32" s="1246"/>
      <c r="DL32" s="1246"/>
      <c r="DM32" s="1246"/>
      <c r="DN32" s="1246"/>
      <c r="DO32" s="1246"/>
      <c r="DP32" s="1246"/>
    </row>
    <row r="33" spans="1:120" s="1259" customFormat="1" ht="90.75" customHeight="1" x14ac:dyDescent="0.25">
      <c r="A33" s="1260"/>
      <c r="B33" s="1261" t="s">
        <v>1066</v>
      </c>
      <c r="C33" s="1230" t="s">
        <v>483</v>
      </c>
      <c r="D33" s="1249" t="s">
        <v>439</v>
      </c>
      <c r="E33" s="1253">
        <v>28256.74</v>
      </c>
      <c r="F33" s="1247" t="s">
        <v>1551</v>
      </c>
      <c r="G33" s="1263" t="s">
        <v>2910</v>
      </c>
      <c r="H33" s="1252" t="s">
        <v>2999</v>
      </c>
      <c r="I33" s="1252"/>
      <c r="J33" s="1252" t="s">
        <v>2431</v>
      </c>
      <c r="K33" s="1252">
        <v>10950</v>
      </c>
      <c r="L33" s="1252"/>
      <c r="M33" s="1252"/>
      <c r="N33" s="1252"/>
      <c r="O33" s="1252"/>
      <c r="P33" s="1252"/>
      <c r="Q33" s="1252"/>
      <c r="R33" s="1252"/>
      <c r="S33" s="1252"/>
      <c r="T33" s="1252"/>
      <c r="U33" s="1252"/>
      <c r="V33" s="1252" t="s">
        <v>2875</v>
      </c>
      <c r="W33" s="1246"/>
      <c r="X33" s="1246"/>
      <c r="Y33" s="1246"/>
      <c r="Z33" s="1246"/>
      <c r="AA33" s="1246"/>
      <c r="AB33" s="1246"/>
      <c r="AC33" s="1246"/>
      <c r="AD33" s="1246"/>
      <c r="AE33" s="1246"/>
      <c r="AF33" s="1246"/>
      <c r="AG33" s="1246"/>
      <c r="AH33" s="1246"/>
      <c r="AI33" s="1246"/>
      <c r="AJ33" s="1246"/>
      <c r="AK33" s="1246"/>
      <c r="AL33" s="1246"/>
      <c r="AM33" s="1246"/>
      <c r="AN33" s="1246"/>
      <c r="AO33" s="1246"/>
      <c r="AP33" s="1246"/>
      <c r="AQ33" s="1246"/>
      <c r="AR33" s="1246"/>
      <c r="AS33" s="1246"/>
      <c r="AT33" s="1246"/>
      <c r="AU33" s="1246"/>
      <c r="AV33" s="1246"/>
      <c r="AW33" s="1246"/>
      <c r="AX33" s="1246"/>
      <c r="AY33" s="1246"/>
      <c r="AZ33" s="1246"/>
      <c r="BA33" s="1246"/>
      <c r="BB33" s="1246"/>
      <c r="BC33" s="1246"/>
      <c r="BD33" s="1246"/>
      <c r="BE33" s="1246"/>
      <c r="BF33" s="1246"/>
      <c r="BG33" s="1246"/>
      <c r="BH33" s="1246"/>
      <c r="BI33" s="1246"/>
      <c r="BJ33" s="1246"/>
      <c r="BK33" s="1246"/>
      <c r="BL33" s="1246"/>
      <c r="BM33" s="1246"/>
      <c r="BN33" s="1246"/>
      <c r="BO33" s="1246"/>
      <c r="BP33" s="1246"/>
      <c r="BQ33" s="1246"/>
      <c r="BR33" s="1246"/>
      <c r="BS33" s="1246"/>
      <c r="BT33" s="1246"/>
      <c r="BU33" s="1246"/>
      <c r="BV33" s="1246"/>
      <c r="BW33" s="1246"/>
      <c r="BX33" s="1246"/>
      <c r="BY33" s="1246"/>
      <c r="BZ33" s="1246"/>
      <c r="CA33" s="1246"/>
      <c r="CB33" s="1246"/>
      <c r="CC33" s="1246"/>
      <c r="CD33" s="1246"/>
      <c r="CE33" s="1246"/>
      <c r="CF33" s="1246"/>
      <c r="CG33" s="1246"/>
      <c r="CH33" s="1246"/>
      <c r="CI33" s="1246"/>
      <c r="CJ33" s="1246"/>
      <c r="CK33" s="1246"/>
      <c r="CL33" s="1246"/>
      <c r="CM33" s="1246"/>
      <c r="CN33" s="1246"/>
      <c r="CO33" s="1246"/>
      <c r="CP33" s="1246"/>
      <c r="CQ33" s="1246"/>
      <c r="CR33" s="1246"/>
      <c r="CS33" s="1246"/>
      <c r="CT33" s="1246"/>
      <c r="CU33" s="1246"/>
      <c r="CV33" s="1246"/>
      <c r="CW33" s="1246"/>
      <c r="CX33" s="1246"/>
      <c r="CY33" s="1246"/>
      <c r="CZ33" s="1246"/>
      <c r="DA33" s="1246"/>
      <c r="DB33" s="1246"/>
      <c r="DC33" s="1246"/>
      <c r="DD33" s="1246"/>
      <c r="DE33" s="1246"/>
      <c r="DF33" s="1246"/>
      <c r="DG33" s="1246"/>
      <c r="DH33" s="1246"/>
      <c r="DI33" s="1246"/>
      <c r="DJ33" s="1246"/>
      <c r="DK33" s="1246"/>
      <c r="DL33" s="1246"/>
      <c r="DM33" s="1246"/>
      <c r="DN33" s="1246"/>
      <c r="DO33" s="1246"/>
      <c r="DP33" s="1246"/>
    </row>
    <row r="34" spans="1:120" s="1259" customFormat="1" ht="86.25" customHeight="1" x14ac:dyDescent="0.25">
      <c r="A34" s="1260"/>
      <c r="B34" s="1261" t="s">
        <v>1066</v>
      </c>
      <c r="C34" s="1230" t="s">
        <v>477</v>
      </c>
      <c r="D34" s="1249" t="s">
        <v>439</v>
      </c>
      <c r="E34" s="1253">
        <v>95996.35</v>
      </c>
      <c r="F34" s="1247" t="s">
        <v>1552</v>
      </c>
      <c r="G34" s="1263" t="s">
        <v>2911</v>
      </c>
      <c r="H34" s="1252" t="s">
        <v>3000</v>
      </c>
      <c r="I34" s="1252"/>
      <c r="J34" s="1252" t="s">
        <v>2432</v>
      </c>
      <c r="K34" s="1252">
        <v>37100</v>
      </c>
      <c r="L34" s="1252"/>
      <c r="M34" s="1252"/>
      <c r="N34" s="1252"/>
      <c r="O34" s="1252"/>
      <c r="P34" s="1252"/>
      <c r="Q34" s="1252"/>
      <c r="R34" s="1252"/>
      <c r="S34" s="1252"/>
      <c r="T34" s="1252"/>
      <c r="U34" s="1252"/>
      <c r="V34" s="1252" t="s">
        <v>2875</v>
      </c>
      <c r="W34" s="1246"/>
      <c r="X34" s="1246"/>
      <c r="Y34" s="1246"/>
      <c r="Z34" s="1246"/>
      <c r="AA34" s="1246"/>
      <c r="AB34" s="1246"/>
      <c r="AC34" s="1246"/>
      <c r="AD34" s="1246"/>
      <c r="AE34" s="1246"/>
      <c r="AF34" s="1246"/>
      <c r="AG34" s="1246"/>
      <c r="AH34" s="1246"/>
      <c r="AI34" s="1246"/>
      <c r="AJ34" s="1246"/>
      <c r="AK34" s="1246"/>
      <c r="AL34" s="1246"/>
      <c r="AM34" s="1246"/>
      <c r="AN34" s="1246"/>
      <c r="AO34" s="1246"/>
      <c r="AP34" s="1246"/>
      <c r="AQ34" s="1246"/>
      <c r="AR34" s="1246"/>
      <c r="AS34" s="1246"/>
      <c r="AT34" s="1246"/>
      <c r="AU34" s="1246"/>
      <c r="AV34" s="1246"/>
      <c r="AW34" s="1246"/>
      <c r="AX34" s="1246"/>
      <c r="AY34" s="1246"/>
      <c r="AZ34" s="1246"/>
      <c r="BA34" s="1246"/>
      <c r="BB34" s="1246"/>
      <c r="BC34" s="1246"/>
      <c r="BD34" s="1246"/>
      <c r="BE34" s="1246"/>
      <c r="BF34" s="1246"/>
      <c r="BG34" s="1246"/>
      <c r="BH34" s="1246"/>
      <c r="BI34" s="1246"/>
      <c r="BJ34" s="1246"/>
      <c r="BK34" s="1246"/>
      <c r="BL34" s="1246"/>
      <c r="BM34" s="1246"/>
      <c r="BN34" s="1246"/>
      <c r="BO34" s="1246"/>
      <c r="BP34" s="1246"/>
      <c r="BQ34" s="1246"/>
      <c r="BR34" s="1246"/>
      <c r="BS34" s="1246"/>
      <c r="BT34" s="1246"/>
      <c r="BU34" s="1246"/>
      <c r="BV34" s="1246"/>
      <c r="BW34" s="1246"/>
      <c r="BX34" s="1246"/>
      <c r="BY34" s="1246"/>
      <c r="BZ34" s="1246"/>
      <c r="CA34" s="1246"/>
      <c r="CB34" s="1246"/>
      <c r="CC34" s="1246"/>
      <c r="CD34" s="1246"/>
      <c r="CE34" s="1246"/>
      <c r="CF34" s="1246"/>
      <c r="CG34" s="1246"/>
      <c r="CH34" s="1246"/>
      <c r="CI34" s="1246"/>
      <c r="CJ34" s="1246"/>
      <c r="CK34" s="1246"/>
      <c r="CL34" s="1246"/>
      <c r="CM34" s="1246"/>
      <c r="CN34" s="1246"/>
      <c r="CO34" s="1246"/>
      <c r="CP34" s="1246"/>
      <c r="CQ34" s="1246"/>
      <c r="CR34" s="1246"/>
      <c r="CS34" s="1246"/>
      <c r="CT34" s="1246"/>
      <c r="CU34" s="1246"/>
      <c r="CV34" s="1246"/>
      <c r="CW34" s="1246"/>
      <c r="CX34" s="1246"/>
      <c r="CY34" s="1246"/>
      <c r="CZ34" s="1246"/>
      <c r="DA34" s="1246"/>
      <c r="DB34" s="1246"/>
      <c r="DC34" s="1246"/>
      <c r="DD34" s="1246"/>
      <c r="DE34" s="1246"/>
      <c r="DF34" s="1246"/>
      <c r="DG34" s="1246"/>
      <c r="DH34" s="1246"/>
      <c r="DI34" s="1246"/>
      <c r="DJ34" s="1246"/>
      <c r="DK34" s="1246"/>
      <c r="DL34" s="1246"/>
      <c r="DM34" s="1246"/>
      <c r="DN34" s="1246"/>
      <c r="DO34" s="1246"/>
      <c r="DP34" s="1246"/>
    </row>
    <row r="35" spans="1:120" s="1259" customFormat="1" ht="84" customHeight="1" x14ac:dyDescent="0.25">
      <c r="A35" s="1260"/>
      <c r="B35" s="1261" t="s">
        <v>1066</v>
      </c>
      <c r="C35" s="1230" t="s">
        <v>483</v>
      </c>
      <c r="D35" s="1249" t="s">
        <v>439</v>
      </c>
      <c r="E35" s="1253">
        <v>82294</v>
      </c>
      <c r="F35" s="1247" t="s">
        <v>1553</v>
      </c>
      <c r="G35" s="1263" t="s">
        <v>2912</v>
      </c>
      <c r="H35" s="1252" t="s">
        <v>3001</v>
      </c>
      <c r="I35" s="1252"/>
      <c r="J35" s="1252" t="s">
        <v>2433</v>
      </c>
      <c r="K35" s="1252">
        <v>31800</v>
      </c>
      <c r="L35" s="1252"/>
      <c r="M35" s="1252"/>
      <c r="N35" s="1252"/>
      <c r="O35" s="1252"/>
      <c r="P35" s="1252"/>
      <c r="Q35" s="1252"/>
      <c r="R35" s="1252"/>
      <c r="S35" s="1252"/>
      <c r="T35" s="1252"/>
      <c r="U35" s="1252"/>
      <c r="V35" s="1252" t="s">
        <v>2875</v>
      </c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6"/>
      <c r="AL35" s="1246"/>
      <c r="AM35" s="1246"/>
      <c r="AN35" s="1246"/>
      <c r="AO35" s="1246"/>
      <c r="AP35" s="1246"/>
      <c r="AQ35" s="1246"/>
      <c r="AR35" s="1246"/>
      <c r="AS35" s="1246"/>
      <c r="AT35" s="1246"/>
      <c r="AU35" s="1246"/>
      <c r="AV35" s="1246"/>
      <c r="AW35" s="1246"/>
      <c r="AX35" s="1246"/>
      <c r="AY35" s="1246"/>
      <c r="AZ35" s="1246"/>
      <c r="BA35" s="1246"/>
      <c r="BB35" s="1246"/>
      <c r="BC35" s="1246"/>
      <c r="BD35" s="1246"/>
      <c r="BE35" s="1246"/>
      <c r="BF35" s="1246"/>
      <c r="BG35" s="1246"/>
      <c r="BH35" s="1246"/>
      <c r="BI35" s="1246"/>
      <c r="BJ35" s="1246"/>
      <c r="BK35" s="1246"/>
      <c r="BL35" s="1246"/>
      <c r="BM35" s="1246"/>
      <c r="BN35" s="1246"/>
      <c r="BO35" s="1246"/>
      <c r="BP35" s="1246"/>
      <c r="BQ35" s="1246"/>
      <c r="BR35" s="1246"/>
      <c r="BS35" s="1246"/>
      <c r="BT35" s="1246"/>
      <c r="BU35" s="1246"/>
      <c r="BV35" s="1246"/>
      <c r="BW35" s="1246"/>
      <c r="BX35" s="1246"/>
      <c r="BY35" s="1246"/>
      <c r="BZ35" s="1246"/>
      <c r="CA35" s="1246"/>
      <c r="CB35" s="1246"/>
      <c r="CC35" s="1246"/>
      <c r="CD35" s="1246"/>
      <c r="CE35" s="1246"/>
      <c r="CF35" s="1246"/>
      <c r="CG35" s="1246"/>
      <c r="CH35" s="1246"/>
      <c r="CI35" s="1246"/>
      <c r="CJ35" s="1246"/>
      <c r="CK35" s="1246"/>
      <c r="CL35" s="1246"/>
      <c r="CM35" s="1246"/>
      <c r="CN35" s="1246"/>
      <c r="CO35" s="1246"/>
      <c r="CP35" s="1246"/>
      <c r="CQ35" s="1246"/>
      <c r="CR35" s="1246"/>
      <c r="CS35" s="1246"/>
      <c r="CT35" s="1246"/>
      <c r="CU35" s="1246"/>
      <c r="CV35" s="1246"/>
      <c r="CW35" s="1246"/>
      <c r="CX35" s="1246"/>
      <c r="CY35" s="1246"/>
      <c r="CZ35" s="1246"/>
      <c r="DA35" s="1246"/>
      <c r="DB35" s="1246"/>
      <c r="DC35" s="1246"/>
      <c r="DD35" s="1246"/>
      <c r="DE35" s="1246"/>
      <c r="DF35" s="1246"/>
      <c r="DG35" s="1246"/>
      <c r="DH35" s="1246"/>
      <c r="DI35" s="1246"/>
      <c r="DJ35" s="1246"/>
      <c r="DK35" s="1246"/>
      <c r="DL35" s="1246"/>
      <c r="DM35" s="1246"/>
      <c r="DN35" s="1246"/>
      <c r="DO35" s="1246"/>
      <c r="DP35" s="1246"/>
    </row>
    <row r="36" spans="1:120" s="1259" customFormat="1" ht="75.75" customHeight="1" x14ac:dyDescent="0.25">
      <c r="A36" s="1260"/>
      <c r="B36" s="1261" t="s">
        <v>1066</v>
      </c>
      <c r="C36" s="1230" t="s">
        <v>483</v>
      </c>
      <c r="D36" s="1249" t="s">
        <v>439</v>
      </c>
      <c r="E36" s="1253">
        <v>7550.4</v>
      </c>
      <c r="F36" s="1247" t="s">
        <v>1554</v>
      </c>
      <c r="G36" s="1263" t="s">
        <v>2913</v>
      </c>
      <c r="H36" s="1252" t="s">
        <v>3002</v>
      </c>
      <c r="I36" s="1252"/>
      <c r="J36" s="1252" t="s">
        <v>2441</v>
      </c>
      <c r="K36" s="1252"/>
      <c r="L36" s="1252">
        <v>7550.4</v>
      </c>
      <c r="M36" s="1252"/>
      <c r="N36" s="1252"/>
      <c r="O36" s="1252"/>
      <c r="P36" s="1252"/>
      <c r="Q36" s="1252"/>
      <c r="R36" s="1252"/>
      <c r="S36" s="1252"/>
      <c r="T36" s="1252"/>
      <c r="U36" s="1252"/>
      <c r="V36" s="1252" t="s">
        <v>2875</v>
      </c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6"/>
      <c r="AL36" s="1246"/>
      <c r="AM36" s="1246"/>
      <c r="AN36" s="1246"/>
      <c r="AO36" s="1246"/>
      <c r="AP36" s="1246"/>
      <c r="AQ36" s="1246"/>
      <c r="AR36" s="1246"/>
      <c r="AS36" s="1246"/>
      <c r="AT36" s="1246"/>
      <c r="AU36" s="1246"/>
      <c r="AV36" s="1246"/>
      <c r="AW36" s="1246"/>
      <c r="AX36" s="1246"/>
      <c r="AY36" s="1246"/>
      <c r="AZ36" s="1246"/>
      <c r="BA36" s="1246"/>
      <c r="BB36" s="1246"/>
      <c r="BC36" s="1246"/>
      <c r="BD36" s="1246"/>
      <c r="BE36" s="1246"/>
      <c r="BF36" s="1246"/>
      <c r="BG36" s="1246"/>
      <c r="BH36" s="1246"/>
      <c r="BI36" s="1246"/>
      <c r="BJ36" s="1246"/>
      <c r="BK36" s="1246"/>
      <c r="BL36" s="1246"/>
      <c r="BM36" s="1246"/>
      <c r="BN36" s="1246"/>
      <c r="BO36" s="1246"/>
      <c r="BP36" s="1246"/>
      <c r="BQ36" s="1246"/>
      <c r="BR36" s="1246"/>
      <c r="BS36" s="1246"/>
      <c r="BT36" s="1246"/>
      <c r="BU36" s="1246"/>
      <c r="BV36" s="1246"/>
      <c r="BW36" s="1246"/>
      <c r="BX36" s="1246"/>
      <c r="BY36" s="1246"/>
      <c r="BZ36" s="1246"/>
      <c r="CA36" s="1246"/>
      <c r="CB36" s="1246"/>
      <c r="CC36" s="1246"/>
      <c r="CD36" s="1246"/>
      <c r="CE36" s="1246"/>
      <c r="CF36" s="1246"/>
      <c r="CG36" s="1246"/>
      <c r="CH36" s="1246"/>
      <c r="CI36" s="1246"/>
      <c r="CJ36" s="1246"/>
      <c r="CK36" s="1246"/>
      <c r="CL36" s="1246"/>
      <c r="CM36" s="1246"/>
      <c r="CN36" s="1246"/>
      <c r="CO36" s="1246"/>
      <c r="CP36" s="1246"/>
      <c r="CQ36" s="1246"/>
      <c r="CR36" s="1246"/>
      <c r="CS36" s="1246"/>
      <c r="CT36" s="1246"/>
      <c r="CU36" s="1246"/>
      <c r="CV36" s="1246"/>
      <c r="CW36" s="1246"/>
      <c r="CX36" s="1246"/>
      <c r="CY36" s="1246"/>
      <c r="CZ36" s="1246"/>
      <c r="DA36" s="1246"/>
      <c r="DB36" s="1246"/>
      <c r="DC36" s="1246"/>
      <c r="DD36" s="1246"/>
      <c r="DE36" s="1246"/>
      <c r="DF36" s="1246"/>
      <c r="DG36" s="1246"/>
      <c r="DH36" s="1246"/>
      <c r="DI36" s="1246"/>
      <c r="DJ36" s="1246"/>
      <c r="DK36" s="1246"/>
      <c r="DL36" s="1246"/>
      <c r="DM36" s="1246"/>
      <c r="DN36" s="1246"/>
      <c r="DO36" s="1246"/>
      <c r="DP36" s="1246"/>
    </row>
    <row r="37" spans="1:120" s="1259" customFormat="1" ht="75" customHeight="1" x14ac:dyDescent="0.25">
      <c r="A37" s="1260"/>
      <c r="B37" s="1261" t="s">
        <v>793</v>
      </c>
      <c r="C37" s="1230" t="s">
        <v>477</v>
      </c>
      <c r="D37" s="1249" t="s">
        <v>439</v>
      </c>
      <c r="E37" s="1253">
        <v>10816.8</v>
      </c>
      <c r="F37" s="1247" t="s">
        <v>1555</v>
      </c>
      <c r="G37" s="1263" t="s">
        <v>2914</v>
      </c>
      <c r="H37" s="1252" t="s">
        <v>3003</v>
      </c>
      <c r="I37" s="1252"/>
      <c r="J37" s="1252" t="s">
        <v>2583</v>
      </c>
      <c r="K37" s="1252">
        <v>3960</v>
      </c>
      <c r="L37" s="1252"/>
      <c r="M37" s="1252"/>
      <c r="N37" s="1252"/>
      <c r="O37" s="1252"/>
      <c r="P37" s="1252"/>
      <c r="Q37" s="1252"/>
      <c r="R37" s="1252"/>
      <c r="S37" s="1252"/>
      <c r="T37" s="1252"/>
      <c r="U37" s="1252"/>
      <c r="V37" s="1252" t="s">
        <v>2915</v>
      </c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6"/>
      <c r="AL37" s="1246"/>
      <c r="AM37" s="1246"/>
      <c r="AN37" s="1246"/>
      <c r="AO37" s="1246"/>
      <c r="AP37" s="1246"/>
      <c r="AQ37" s="1246"/>
      <c r="AR37" s="1246"/>
      <c r="AS37" s="1246"/>
      <c r="AT37" s="1246"/>
      <c r="AU37" s="1246"/>
      <c r="AV37" s="1246"/>
      <c r="AW37" s="1246"/>
      <c r="AX37" s="1246"/>
      <c r="AY37" s="1246"/>
      <c r="AZ37" s="1246"/>
      <c r="BA37" s="1246"/>
      <c r="BB37" s="1246"/>
      <c r="BC37" s="1246"/>
      <c r="BD37" s="1246"/>
      <c r="BE37" s="1246"/>
      <c r="BF37" s="1246"/>
      <c r="BG37" s="1246"/>
      <c r="BH37" s="1246"/>
      <c r="BI37" s="1246"/>
      <c r="BJ37" s="1246"/>
      <c r="BK37" s="1246"/>
      <c r="BL37" s="1246"/>
      <c r="BM37" s="1246"/>
      <c r="BN37" s="1246"/>
      <c r="BO37" s="1246"/>
      <c r="BP37" s="1246"/>
      <c r="BQ37" s="1246"/>
      <c r="BR37" s="1246"/>
      <c r="BS37" s="1246"/>
      <c r="BT37" s="1246"/>
      <c r="BU37" s="1246"/>
      <c r="BV37" s="1246"/>
      <c r="BW37" s="1246"/>
      <c r="BX37" s="1246"/>
      <c r="BY37" s="1246"/>
      <c r="BZ37" s="1246"/>
      <c r="CA37" s="1246"/>
      <c r="CB37" s="1246"/>
      <c r="CC37" s="1246"/>
      <c r="CD37" s="1246"/>
      <c r="CE37" s="1246"/>
      <c r="CF37" s="1246"/>
      <c r="CG37" s="1246"/>
      <c r="CH37" s="1246"/>
      <c r="CI37" s="1246"/>
      <c r="CJ37" s="1246"/>
      <c r="CK37" s="1246"/>
      <c r="CL37" s="1246"/>
      <c r="CM37" s="1246"/>
      <c r="CN37" s="1246"/>
      <c r="CO37" s="1246"/>
      <c r="CP37" s="1246"/>
      <c r="CQ37" s="1246"/>
      <c r="CR37" s="1246"/>
      <c r="CS37" s="1246"/>
      <c r="CT37" s="1246"/>
      <c r="CU37" s="1246"/>
      <c r="CV37" s="1246"/>
      <c r="CW37" s="1246"/>
      <c r="CX37" s="1246"/>
      <c r="CY37" s="1246"/>
      <c r="CZ37" s="1246"/>
      <c r="DA37" s="1246"/>
      <c r="DB37" s="1246"/>
      <c r="DC37" s="1246"/>
      <c r="DD37" s="1246"/>
      <c r="DE37" s="1246"/>
      <c r="DF37" s="1246"/>
      <c r="DG37" s="1246"/>
      <c r="DH37" s="1246"/>
      <c r="DI37" s="1246"/>
      <c r="DJ37" s="1246"/>
      <c r="DK37" s="1246"/>
      <c r="DL37" s="1246"/>
      <c r="DM37" s="1246"/>
      <c r="DN37" s="1246"/>
      <c r="DO37" s="1246"/>
      <c r="DP37" s="1246"/>
    </row>
    <row r="38" spans="1:120" s="1259" customFormat="1" ht="82.5" customHeight="1" x14ac:dyDescent="0.25">
      <c r="A38" s="1260"/>
      <c r="B38" s="1261" t="s">
        <v>793</v>
      </c>
      <c r="C38" s="1230" t="s">
        <v>476</v>
      </c>
      <c r="D38" s="1249" t="s">
        <v>439</v>
      </c>
      <c r="E38" s="1253">
        <v>17587.73</v>
      </c>
      <c r="F38" s="1247" t="s">
        <v>1556</v>
      </c>
      <c r="G38" s="1263" t="s">
        <v>2886</v>
      </c>
      <c r="H38" s="1252" t="s">
        <v>3004</v>
      </c>
      <c r="I38" s="1252"/>
      <c r="J38" s="1252" t="s">
        <v>2266</v>
      </c>
      <c r="K38" s="1252">
        <v>6788</v>
      </c>
      <c r="L38" s="1252"/>
      <c r="M38" s="1252"/>
      <c r="N38" s="1252"/>
      <c r="O38" s="1252"/>
      <c r="P38" s="1252"/>
      <c r="Q38" s="1252"/>
      <c r="R38" s="1252"/>
      <c r="S38" s="1252"/>
      <c r="T38" s="1252"/>
      <c r="U38" s="1252"/>
      <c r="V38" s="1252" t="s">
        <v>2916</v>
      </c>
      <c r="W38" s="1246"/>
      <c r="X38" s="1246"/>
      <c r="Y38" s="1246"/>
      <c r="Z38" s="1246"/>
      <c r="AA38" s="1246"/>
      <c r="AB38" s="1246"/>
      <c r="AC38" s="1246"/>
      <c r="AD38" s="1246"/>
      <c r="AE38" s="1246"/>
      <c r="AF38" s="1246"/>
      <c r="AG38" s="1246"/>
      <c r="AH38" s="1246"/>
      <c r="AI38" s="1246"/>
      <c r="AJ38" s="1246"/>
      <c r="AK38" s="1246"/>
      <c r="AL38" s="1246"/>
      <c r="AM38" s="1246"/>
      <c r="AN38" s="1246"/>
      <c r="AO38" s="1246"/>
      <c r="AP38" s="1246"/>
      <c r="AQ38" s="1246"/>
      <c r="AR38" s="1246"/>
      <c r="AS38" s="1246"/>
      <c r="AT38" s="1246"/>
      <c r="AU38" s="1246"/>
      <c r="AV38" s="1246"/>
      <c r="AW38" s="1246"/>
      <c r="AX38" s="1246"/>
      <c r="AY38" s="1246"/>
      <c r="AZ38" s="1246"/>
      <c r="BA38" s="1246"/>
      <c r="BB38" s="1246"/>
      <c r="BC38" s="1246"/>
      <c r="BD38" s="1246"/>
      <c r="BE38" s="1246"/>
      <c r="BF38" s="1246"/>
      <c r="BG38" s="1246"/>
      <c r="BH38" s="1246"/>
      <c r="BI38" s="1246"/>
      <c r="BJ38" s="1246"/>
      <c r="BK38" s="1246"/>
      <c r="BL38" s="1246"/>
      <c r="BM38" s="1246"/>
      <c r="BN38" s="1246"/>
      <c r="BO38" s="1246"/>
      <c r="BP38" s="1246"/>
      <c r="BQ38" s="1246"/>
      <c r="BR38" s="1246"/>
      <c r="BS38" s="1246"/>
      <c r="BT38" s="1246"/>
      <c r="BU38" s="1246"/>
      <c r="BV38" s="1246"/>
      <c r="BW38" s="1246"/>
      <c r="BX38" s="1246"/>
      <c r="BY38" s="1246"/>
      <c r="BZ38" s="1246"/>
      <c r="CA38" s="1246"/>
      <c r="CB38" s="1246"/>
      <c r="CC38" s="1246"/>
      <c r="CD38" s="1246"/>
      <c r="CE38" s="1246"/>
      <c r="CF38" s="1246"/>
      <c r="CG38" s="1246"/>
      <c r="CH38" s="1246"/>
      <c r="CI38" s="1246"/>
      <c r="CJ38" s="1246"/>
      <c r="CK38" s="1246"/>
      <c r="CL38" s="1246"/>
      <c r="CM38" s="1246"/>
      <c r="CN38" s="1246"/>
      <c r="CO38" s="1246"/>
      <c r="CP38" s="1246"/>
      <c r="CQ38" s="1246"/>
      <c r="CR38" s="1246"/>
      <c r="CS38" s="1246"/>
      <c r="CT38" s="1246"/>
      <c r="CU38" s="1246"/>
      <c r="CV38" s="1246"/>
      <c r="CW38" s="1246"/>
      <c r="CX38" s="1246"/>
      <c r="CY38" s="1246"/>
      <c r="CZ38" s="1246"/>
      <c r="DA38" s="1246"/>
      <c r="DB38" s="1246"/>
      <c r="DC38" s="1246"/>
      <c r="DD38" s="1246"/>
      <c r="DE38" s="1246"/>
      <c r="DF38" s="1246"/>
      <c r="DG38" s="1246"/>
      <c r="DH38" s="1246"/>
      <c r="DI38" s="1246"/>
      <c r="DJ38" s="1246"/>
      <c r="DK38" s="1246"/>
      <c r="DL38" s="1246"/>
      <c r="DM38" s="1246"/>
      <c r="DN38" s="1246"/>
      <c r="DO38" s="1246"/>
      <c r="DP38" s="1246"/>
    </row>
    <row r="39" spans="1:120" s="1259" customFormat="1" ht="90" customHeight="1" x14ac:dyDescent="0.25">
      <c r="A39" s="1260"/>
      <c r="B39" s="1261" t="s">
        <v>793</v>
      </c>
      <c r="C39" s="1230" t="s">
        <v>477</v>
      </c>
      <c r="D39" s="1249" t="s">
        <v>439</v>
      </c>
      <c r="E39" s="1253">
        <v>16362.94</v>
      </c>
      <c r="F39" s="1277" t="s">
        <v>1557</v>
      </c>
      <c r="G39" s="1263" t="s">
        <v>3049</v>
      </c>
      <c r="H39" s="1252"/>
      <c r="I39" s="1252"/>
      <c r="J39" s="1252"/>
      <c r="K39" s="1252"/>
      <c r="L39" s="1252"/>
      <c r="M39" s="1252"/>
      <c r="N39" s="1252"/>
      <c r="O39" s="1252"/>
      <c r="P39" s="1252"/>
      <c r="Q39" s="1252"/>
      <c r="R39" s="1252"/>
      <c r="S39" s="1252"/>
      <c r="T39" s="1252"/>
      <c r="U39" s="1252"/>
      <c r="V39" s="1252"/>
      <c r="W39" s="1246"/>
      <c r="X39" s="1246"/>
      <c r="Y39" s="1246"/>
      <c r="Z39" s="1246"/>
      <c r="AA39" s="1246"/>
      <c r="AB39" s="1246"/>
      <c r="AC39" s="1246"/>
      <c r="AD39" s="1246"/>
      <c r="AE39" s="1246"/>
      <c r="AF39" s="1246"/>
      <c r="AG39" s="1246"/>
      <c r="AH39" s="1246"/>
      <c r="AI39" s="1246"/>
      <c r="AJ39" s="1246"/>
      <c r="AK39" s="1246"/>
      <c r="AL39" s="1246"/>
      <c r="AM39" s="1246"/>
      <c r="AN39" s="1246"/>
      <c r="AO39" s="1246"/>
      <c r="AP39" s="1246"/>
      <c r="AQ39" s="1246"/>
      <c r="AR39" s="1246"/>
      <c r="AS39" s="1246"/>
      <c r="AT39" s="1246"/>
      <c r="AU39" s="1246"/>
      <c r="AV39" s="1246"/>
      <c r="AW39" s="1246"/>
      <c r="AX39" s="1246"/>
      <c r="AY39" s="1246"/>
      <c r="AZ39" s="1246"/>
      <c r="BA39" s="1246"/>
      <c r="BB39" s="1246"/>
      <c r="BC39" s="1246"/>
      <c r="BD39" s="1246"/>
      <c r="BE39" s="1246"/>
      <c r="BF39" s="1246"/>
      <c r="BG39" s="1246"/>
      <c r="BH39" s="1246"/>
      <c r="BI39" s="1246"/>
      <c r="BJ39" s="1246"/>
      <c r="BK39" s="1246"/>
      <c r="BL39" s="1246"/>
      <c r="BM39" s="1246"/>
      <c r="BN39" s="1246"/>
      <c r="BO39" s="1246"/>
      <c r="BP39" s="1246"/>
      <c r="BQ39" s="1246"/>
      <c r="BR39" s="1246"/>
      <c r="BS39" s="1246"/>
      <c r="BT39" s="1246"/>
      <c r="BU39" s="1246"/>
      <c r="BV39" s="1246"/>
      <c r="BW39" s="1246"/>
      <c r="BX39" s="1246"/>
      <c r="BY39" s="1246"/>
      <c r="BZ39" s="1246"/>
      <c r="CA39" s="1246"/>
      <c r="CB39" s="1246"/>
      <c r="CC39" s="1246"/>
      <c r="CD39" s="1246"/>
      <c r="CE39" s="1246"/>
      <c r="CF39" s="1246"/>
      <c r="CG39" s="1246"/>
      <c r="CH39" s="1246"/>
      <c r="CI39" s="1246"/>
      <c r="CJ39" s="1246"/>
      <c r="CK39" s="1246"/>
      <c r="CL39" s="1246"/>
      <c r="CM39" s="1246"/>
      <c r="CN39" s="1246"/>
      <c r="CO39" s="1246"/>
      <c r="CP39" s="1246"/>
      <c r="CQ39" s="1246"/>
      <c r="CR39" s="1246"/>
      <c r="CS39" s="1246"/>
      <c r="CT39" s="1246"/>
      <c r="CU39" s="1246"/>
      <c r="CV39" s="1246"/>
      <c r="CW39" s="1246"/>
      <c r="CX39" s="1246"/>
      <c r="CY39" s="1246"/>
      <c r="CZ39" s="1246"/>
      <c r="DA39" s="1246"/>
      <c r="DB39" s="1246"/>
      <c r="DC39" s="1246"/>
      <c r="DD39" s="1246"/>
      <c r="DE39" s="1246"/>
      <c r="DF39" s="1246"/>
      <c r="DG39" s="1246"/>
      <c r="DH39" s="1246"/>
      <c r="DI39" s="1246"/>
      <c r="DJ39" s="1246"/>
      <c r="DK39" s="1246"/>
      <c r="DL39" s="1246"/>
      <c r="DM39" s="1246"/>
      <c r="DN39" s="1246"/>
      <c r="DO39" s="1246"/>
      <c r="DP39" s="1246"/>
    </row>
    <row r="40" spans="1:120" s="1259" customFormat="1" ht="84.75" customHeight="1" x14ac:dyDescent="0.25">
      <c r="A40" s="1260"/>
      <c r="B40" s="1261" t="s">
        <v>793</v>
      </c>
      <c r="C40" s="1230" t="s">
        <v>474</v>
      </c>
      <c r="D40" s="1249" t="s">
        <v>439</v>
      </c>
      <c r="E40" s="1253">
        <v>31022.38</v>
      </c>
      <c r="F40" s="1247" t="s">
        <v>1558</v>
      </c>
      <c r="G40" s="1263" t="s">
        <v>2917</v>
      </c>
      <c r="H40" s="1252" t="s">
        <v>3005</v>
      </c>
      <c r="I40" s="1252"/>
      <c r="J40" s="1252" t="s">
        <v>2582</v>
      </c>
      <c r="K40" s="1252">
        <v>11880</v>
      </c>
      <c r="L40" s="1252"/>
      <c r="M40" s="1252"/>
      <c r="N40" s="1252"/>
      <c r="O40" s="1252"/>
      <c r="P40" s="1252"/>
      <c r="Q40" s="1252"/>
      <c r="R40" s="1252"/>
      <c r="S40" s="1252"/>
      <c r="T40" s="1252"/>
      <c r="U40" s="1252"/>
      <c r="V40" s="1252" t="s">
        <v>2915</v>
      </c>
      <c r="W40" s="1246"/>
      <c r="X40" s="1246"/>
      <c r="Y40" s="1246"/>
      <c r="Z40" s="1246"/>
      <c r="AA40" s="1246"/>
      <c r="AB40" s="1246"/>
      <c r="AC40" s="1246"/>
      <c r="AD40" s="1246"/>
      <c r="AE40" s="1246"/>
      <c r="AF40" s="1246"/>
      <c r="AG40" s="1246"/>
      <c r="AH40" s="1246"/>
      <c r="AI40" s="1246"/>
      <c r="AJ40" s="1246"/>
      <c r="AK40" s="1246"/>
      <c r="AL40" s="1246"/>
      <c r="AM40" s="1246"/>
      <c r="AN40" s="1246"/>
      <c r="AO40" s="1246"/>
      <c r="AP40" s="1246"/>
      <c r="AQ40" s="1246"/>
      <c r="AR40" s="1246"/>
      <c r="AS40" s="1246"/>
      <c r="AT40" s="1246"/>
      <c r="AU40" s="1246"/>
      <c r="AV40" s="1246"/>
      <c r="AW40" s="1246"/>
      <c r="AX40" s="1246"/>
      <c r="AY40" s="1246"/>
      <c r="AZ40" s="1246"/>
      <c r="BA40" s="1246"/>
      <c r="BB40" s="1246"/>
      <c r="BC40" s="1246"/>
      <c r="BD40" s="1246"/>
      <c r="BE40" s="1246"/>
      <c r="BF40" s="1246"/>
      <c r="BG40" s="1246"/>
      <c r="BH40" s="1246"/>
      <c r="BI40" s="1246"/>
      <c r="BJ40" s="1246"/>
      <c r="BK40" s="1246"/>
      <c r="BL40" s="1246"/>
      <c r="BM40" s="1246"/>
      <c r="BN40" s="1246"/>
      <c r="BO40" s="1246"/>
      <c r="BP40" s="1246"/>
      <c r="BQ40" s="1246"/>
      <c r="BR40" s="1246"/>
      <c r="BS40" s="1246"/>
      <c r="BT40" s="1246"/>
      <c r="BU40" s="1246"/>
      <c r="BV40" s="1246"/>
      <c r="BW40" s="1246"/>
      <c r="BX40" s="1246"/>
      <c r="BY40" s="1246"/>
      <c r="BZ40" s="1246"/>
      <c r="CA40" s="1246"/>
      <c r="CB40" s="1246"/>
      <c r="CC40" s="1246"/>
      <c r="CD40" s="1246"/>
      <c r="CE40" s="1246"/>
      <c r="CF40" s="1246"/>
      <c r="CG40" s="1246"/>
      <c r="CH40" s="1246"/>
      <c r="CI40" s="1246"/>
      <c r="CJ40" s="1246"/>
      <c r="CK40" s="1246"/>
      <c r="CL40" s="1246"/>
      <c r="CM40" s="1246"/>
      <c r="CN40" s="1246"/>
      <c r="CO40" s="1246"/>
      <c r="CP40" s="1246"/>
      <c r="CQ40" s="1246"/>
      <c r="CR40" s="1246"/>
      <c r="CS40" s="1246"/>
      <c r="CT40" s="1246"/>
      <c r="CU40" s="1246"/>
      <c r="CV40" s="1246"/>
      <c r="CW40" s="1246"/>
      <c r="CX40" s="1246"/>
      <c r="CY40" s="1246"/>
      <c r="CZ40" s="1246"/>
      <c r="DA40" s="1246"/>
      <c r="DB40" s="1246"/>
      <c r="DC40" s="1246"/>
      <c r="DD40" s="1246"/>
      <c r="DE40" s="1246"/>
      <c r="DF40" s="1246"/>
      <c r="DG40" s="1246"/>
      <c r="DH40" s="1246"/>
      <c r="DI40" s="1246"/>
      <c r="DJ40" s="1246"/>
      <c r="DK40" s="1246"/>
      <c r="DL40" s="1246"/>
      <c r="DM40" s="1246"/>
      <c r="DN40" s="1246"/>
      <c r="DO40" s="1246"/>
      <c r="DP40" s="1246"/>
    </row>
    <row r="41" spans="1:120" s="1259" customFormat="1" ht="84.75" customHeight="1" x14ac:dyDescent="0.25">
      <c r="A41" s="1260"/>
      <c r="B41" s="1261" t="s">
        <v>793</v>
      </c>
      <c r="C41" s="1230" t="s">
        <v>476</v>
      </c>
      <c r="D41" s="1249" t="s">
        <v>439</v>
      </c>
      <c r="E41" s="1253">
        <v>13673.24</v>
      </c>
      <c r="F41" s="1247" t="s">
        <v>1559</v>
      </c>
      <c r="G41" s="1263" t="s">
        <v>2892</v>
      </c>
      <c r="H41" s="1252" t="s">
        <v>3006</v>
      </c>
      <c r="I41" s="1252"/>
      <c r="J41" s="1252" t="s">
        <v>2267</v>
      </c>
      <c r="K41" s="1252">
        <v>5266.88</v>
      </c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 t="s">
        <v>2916</v>
      </c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1246"/>
      <c r="AI41" s="1246"/>
      <c r="AJ41" s="1246"/>
      <c r="AK41" s="1246"/>
      <c r="AL41" s="1246"/>
      <c r="AM41" s="1246"/>
      <c r="AN41" s="1246"/>
      <c r="AO41" s="1246"/>
      <c r="AP41" s="1246"/>
      <c r="AQ41" s="1246"/>
      <c r="AR41" s="1246"/>
      <c r="AS41" s="1246"/>
      <c r="AT41" s="1246"/>
      <c r="AU41" s="1246"/>
      <c r="AV41" s="1246"/>
      <c r="AW41" s="1246"/>
      <c r="AX41" s="1246"/>
      <c r="AY41" s="1246"/>
      <c r="AZ41" s="1246"/>
      <c r="BA41" s="1246"/>
      <c r="BB41" s="1246"/>
      <c r="BC41" s="1246"/>
      <c r="BD41" s="1246"/>
      <c r="BE41" s="1246"/>
      <c r="BF41" s="1246"/>
      <c r="BG41" s="1246"/>
      <c r="BH41" s="1246"/>
      <c r="BI41" s="1246"/>
      <c r="BJ41" s="1246"/>
      <c r="BK41" s="1246"/>
      <c r="BL41" s="1246"/>
      <c r="BM41" s="1246"/>
      <c r="BN41" s="1246"/>
      <c r="BO41" s="1246"/>
      <c r="BP41" s="1246"/>
      <c r="BQ41" s="1246"/>
      <c r="BR41" s="1246"/>
      <c r="BS41" s="1246"/>
      <c r="BT41" s="1246"/>
      <c r="BU41" s="1246"/>
      <c r="BV41" s="1246"/>
      <c r="BW41" s="1246"/>
      <c r="BX41" s="1246"/>
      <c r="BY41" s="1246"/>
      <c r="BZ41" s="1246"/>
      <c r="CA41" s="1246"/>
      <c r="CB41" s="1246"/>
      <c r="CC41" s="1246"/>
      <c r="CD41" s="1246"/>
      <c r="CE41" s="1246"/>
      <c r="CF41" s="1246"/>
      <c r="CG41" s="1246"/>
      <c r="CH41" s="1246"/>
      <c r="CI41" s="1246"/>
      <c r="CJ41" s="1246"/>
      <c r="CK41" s="1246"/>
      <c r="CL41" s="1246"/>
      <c r="CM41" s="1246"/>
      <c r="CN41" s="1246"/>
      <c r="CO41" s="1246"/>
      <c r="CP41" s="1246"/>
      <c r="CQ41" s="1246"/>
      <c r="CR41" s="1246"/>
      <c r="CS41" s="1246"/>
      <c r="CT41" s="1246"/>
      <c r="CU41" s="1246"/>
      <c r="CV41" s="1246"/>
      <c r="CW41" s="1246"/>
      <c r="CX41" s="1246"/>
      <c r="CY41" s="1246"/>
      <c r="CZ41" s="1246"/>
      <c r="DA41" s="1246"/>
      <c r="DB41" s="1246"/>
      <c r="DC41" s="1246"/>
      <c r="DD41" s="1246"/>
      <c r="DE41" s="1246"/>
      <c r="DF41" s="1246"/>
      <c r="DG41" s="1246"/>
      <c r="DH41" s="1246"/>
      <c r="DI41" s="1246"/>
      <c r="DJ41" s="1246"/>
      <c r="DK41" s="1246"/>
      <c r="DL41" s="1246"/>
      <c r="DM41" s="1246"/>
      <c r="DN41" s="1246"/>
      <c r="DO41" s="1246"/>
      <c r="DP41" s="1246"/>
    </row>
    <row r="42" spans="1:120" s="1259" customFormat="1" ht="96" customHeight="1" x14ac:dyDescent="0.25">
      <c r="A42" s="1260"/>
      <c r="B42" s="1261" t="s">
        <v>1624</v>
      </c>
      <c r="C42" s="1230" t="s">
        <v>483</v>
      </c>
      <c r="D42" s="1249" t="s">
        <v>439</v>
      </c>
      <c r="E42" s="1253">
        <v>5022.3900000000003</v>
      </c>
      <c r="F42" s="1276" t="s">
        <v>1560</v>
      </c>
      <c r="G42" s="1263" t="s">
        <v>3053</v>
      </c>
      <c r="H42" s="1252"/>
      <c r="I42" s="1252"/>
      <c r="J42" s="1252"/>
      <c r="K42" s="1252"/>
      <c r="L42" s="1252"/>
      <c r="M42" s="1252"/>
      <c r="N42" s="1252"/>
      <c r="O42" s="1252"/>
      <c r="P42" s="1252"/>
      <c r="Q42" s="1252"/>
      <c r="R42" s="1252"/>
      <c r="S42" s="1252"/>
      <c r="T42" s="1252"/>
      <c r="U42" s="1252"/>
      <c r="V42" s="1252"/>
      <c r="W42" s="1246"/>
      <c r="X42" s="1246"/>
      <c r="Y42" s="1246"/>
      <c r="Z42" s="1246"/>
      <c r="AA42" s="1246"/>
      <c r="AB42" s="1246"/>
      <c r="AC42" s="1246"/>
      <c r="AD42" s="1246"/>
      <c r="AE42" s="1246"/>
      <c r="AF42" s="1246"/>
      <c r="AG42" s="1246"/>
      <c r="AH42" s="1246"/>
      <c r="AI42" s="1246"/>
      <c r="AJ42" s="1246"/>
      <c r="AK42" s="1246"/>
      <c r="AL42" s="1246"/>
      <c r="AM42" s="1246"/>
      <c r="AN42" s="1246"/>
      <c r="AO42" s="1246"/>
      <c r="AP42" s="1246"/>
      <c r="AQ42" s="1246"/>
      <c r="AR42" s="1246"/>
      <c r="AS42" s="1246"/>
      <c r="AT42" s="1246"/>
      <c r="AU42" s="1246"/>
      <c r="AV42" s="1246"/>
      <c r="AW42" s="1246"/>
      <c r="AX42" s="1246"/>
      <c r="AY42" s="1246"/>
      <c r="AZ42" s="1246"/>
      <c r="BA42" s="1246"/>
      <c r="BB42" s="1246"/>
      <c r="BC42" s="1246"/>
      <c r="BD42" s="1246"/>
      <c r="BE42" s="1246"/>
      <c r="BF42" s="1246"/>
      <c r="BG42" s="1246"/>
      <c r="BH42" s="1246"/>
      <c r="BI42" s="1246"/>
      <c r="BJ42" s="1246"/>
      <c r="BK42" s="1246"/>
      <c r="BL42" s="1246"/>
      <c r="BM42" s="1246"/>
      <c r="BN42" s="1246"/>
      <c r="BO42" s="1246"/>
      <c r="BP42" s="1246"/>
      <c r="BQ42" s="1246"/>
      <c r="BR42" s="1246"/>
      <c r="BS42" s="1246"/>
      <c r="BT42" s="1246"/>
      <c r="BU42" s="1246"/>
      <c r="BV42" s="1246"/>
      <c r="BW42" s="1246"/>
      <c r="BX42" s="1246"/>
      <c r="BY42" s="1246"/>
      <c r="BZ42" s="1246"/>
      <c r="CA42" s="1246"/>
      <c r="CB42" s="1246"/>
      <c r="CC42" s="1246"/>
      <c r="CD42" s="1246"/>
      <c r="CE42" s="1246"/>
      <c r="CF42" s="1246"/>
      <c r="CG42" s="1246"/>
      <c r="CH42" s="1246"/>
      <c r="CI42" s="1246"/>
      <c r="CJ42" s="1246"/>
      <c r="CK42" s="1246"/>
      <c r="CL42" s="1246"/>
      <c r="CM42" s="1246"/>
      <c r="CN42" s="1246"/>
      <c r="CO42" s="1246"/>
      <c r="CP42" s="1246"/>
      <c r="CQ42" s="1246"/>
      <c r="CR42" s="1246"/>
      <c r="CS42" s="1246"/>
      <c r="CT42" s="1246"/>
      <c r="CU42" s="1246"/>
      <c r="CV42" s="1246"/>
      <c r="CW42" s="1246"/>
      <c r="CX42" s="1246"/>
      <c r="CY42" s="1246"/>
      <c r="CZ42" s="1246"/>
      <c r="DA42" s="1246"/>
      <c r="DB42" s="1246"/>
      <c r="DC42" s="1246"/>
      <c r="DD42" s="1246"/>
      <c r="DE42" s="1246"/>
      <c r="DF42" s="1246"/>
      <c r="DG42" s="1246"/>
      <c r="DH42" s="1246"/>
      <c r="DI42" s="1246"/>
      <c r="DJ42" s="1246"/>
      <c r="DK42" s="1246"/>
      <c r="DL42" s="1246"/>
      <c r="DM42" s="1246"/>
      <c r="DN42" s="1246"/>
      <c r="DO42" s="1246"/>
      <c r="DP42" s="1246"/>
    </row>
    <row r="43" spans="1:120" s="1259" customFormat="1" ht="132" customHeight="1" x14ac:dyDescent="0.25">
      <c r="A43" s="1260"/>
      <c r="B43" s="1261" t="s">
        <v>1625</v>
      </c>
      <c r="C43" s="1230" t="s">
        <v>476</v>
      </c>
      <c r="D43" s="1249" t="s">
        <v>439</v>
      </c>
      <c r="E43" s="1253">
        <v>45131.81</v>
      </c>
      <c r="F43" s="1275" t="s">
        <v>1561</v>
      </c>
      <c r="G43" s="1263" t="s">
        <v>3051</v>
      </c>
      <c r="H43" s="1252"/>
      <c r="I43" s="1252" t="s">
        <v>384</v>
      </c>
      <c r="J43" s="1252"/>
      <c r="K43" s="1252"/>
      <c r="L43" s="1252"/>
      <c r="M43" s="1252"/>
      <c r="N43" s="1252"/>
      <c r="O43" s="1252"/>
      <c r="P43" s="1252"/>
      <c r="Q43" s="1252"/>
      <c r="R43" s="1252"/>
      <c r="S43" s="1252"/>
      <c r="T43" s="1252"/>
      <c r="U43" s="1252"/>
      <c r="V43" s="1252"/>
      <c r="W43" s="1246"/>
      <c r="X43" s="1246"/>
      <c r="Y43" s="1246"/>
      <c r="Z43" s="1246"/>
      <c r="AA43" s="1246"/>
      <c r="AB43" s="1246"/>
      <c r="AC43" s="1246"/>
      <c r="AD43" s="1246"/>
      <c r="AE43" s="1246"/>
      <c r="AF43" s="1246"/>
      <c r="AG43" s="1246"/>
      <c r="AH43" s="1246"/>
      <c r="AI43" s="1246"/>
      <c r="AJ43" s="1246"/>
      <c r="AK43" s="1246"/>
      <c r="AL43" s="1246"/>
      <c r="AM43" s="1246"/>
      <c r="AN43" s="1246"/>
      <c r="AO43" s="1246"/>
      <c r="AP43" s="1246"/>
      <c r="AQ43" s="1246"/>
      <c r="AR43" s="1246"/>
      <c r="AS43" s="1246"/>
      <c r="AT43" s="1246"/>
      <c r="AU43" s="1246"/>
      <c r="AV43" s="1246"/>
      <c r="AW43" s="1246"/>
      <c r="AX43" s="1246"/>
      <c r="AY43" s="1246"/>
      <c r="AZ43" s="1246"/>
      <c r="BA43" s="1246"/>
      <c r="BB43" s="1246"/>
      <c r="BC43" s="1246"/>
      <c r="BD43" s="1246"/>
      <c r="BE43" s="1246"/>
      <c r="BF43" s="1246"/>
      <c r="BG43" s="1246"/>
      <c r="BH43" s="1246"/>
      <c r="BI43" s="1246"/>
      <c r="BJ43" s="1246"/>
      <c r="BK43" s="1246"/>
      <c r="BL43" s="1246"/>
      <c r="BM43" s="1246"/>
      <c r="BN43" s="1246"/>
      <c r="BO43" s="1246"/>
      <c r="BP43" s="1246"/>
      <c r="BQ43" s="1246"/>
      <c r="BR43" s="1246"/>
      <c r="BS43" s="1246"/>
      <c r="BT43" s="1246"/>
      <c r="BU43" s="1246"/>
      <c r="BV43" s="1246"/>
      <c r="BW43" s="1246"/>
      <c r="BX43" s="1246"/>
      <c r="BY43" s="1246"/>
      <c r="BZ43" s="1246"/>
      <c r="CA43" s="1246"/>
      <c r="CB43" s="1246"/>
      <c r="CC43" s="1246"/>
      <c r="CD43" s="1246"/>
      <c r="CE43" s="1246"/>
      <c r="CF43" s="1246"/>
      <c r="CG43" s="1246"/>
      <c r="CH43" s="1246"/>
      <c r="CI43" s="1246"/>
      <c r="CJ43" s="1246"/>
      <c r="CK43" s="1246"/>
      <c r="CL43" s="1246"/>
      <c r="CM43" s="1246"/>
      <c r="CN43" s="1246"/>
      <c r="CO43" s="1246"/>
      <c r="CP43" s="1246"/>
      <c r="CQ43" s="1246"/>
      <c r="CR43" s="1246"/>
      <c r="CS43" s="1246"/>
      <c r="CT43" s="1246"/>
      <c r="CU43" s="1246"/>
      <c r="CV43" s="1246"/>
      <c r="CW43" s="1246"/>
      <c r="CX43" s="1246"/>
      <c r="CY43" s="1246"/>
      <c r="CZ43" s="1246"/>
      <c r="DA43" s="1246"/>
      <c r="DB43" s="1246"/>
      <c r="DC43" s="1246"/>
      <c r="DD43" s="1246"/>
      <c r="DE43" s="1246"/>
      <c r="DF43" s="1246"/>
      <c r="DG43" s="1246"/>
      <c r="DH43" s="1246"/>
      <c r="DI43" s="1246"/>
      <c r="DJ43" s="1246"/>
      <c r="DK43" s="1246"/>
      <c r="DL43" s="1246"/>
      <c r="DM43" s="1246"/>
      <c r="DN43" s="1246"/>
      <c r="DO43" s="1246"/>
      <c r="DP43" s="1246"/>
    </row>
    <row r="44" spans="1:120" s="1259" customFormat="1" ht="90" customHeight="1" x14ac:dyDescent="0.25">
      <c r="A44" s="1260"/>
      <c r="B44" s="1261" t="s">
        <v>803</v>
      </c>
      <c r="C44" s="1230" t="s">
        <v>477</v>
      </c>
      <c r="D44" s="1249" t="s">
        <v>439</v>
      </c>
      <c r="E44" s="1253">
        <v>67968.41</v>
      </c>
      <c r="F44" s="1247" t="s">
        <v>1562</v>
      </c>
      <c r="G44" s="1263" t="s">
        <v>2918</v>
      </c>
      <c r="H44" s="1252" t="s">
        <v>3007</v>
      </c>
      <c r="I44" s="1252"/>
      <c r="J44" s="1252" t="s">
        <v>2337</v>
      </c>
      <c r="K44" s="1252">
        <v>25250</v>
      </c>
      <c r="L44" s="1252"/>
      <c r="M44" s="1252"/>
      <c r="N44" s="1252"/>
      <c r="O44" s="1252"/>
      <c r="P44" s="1252"/>
      <c r="Q44" s="1252"/>
      <c r="R44" s="1252"/>
      <c r="S44" s="1252"/>
      <c r="T44" s="1252"/>
      <c r="U44" s="1252"/>
      <c r="V44" s="1252" t="s">
        <v>2916</v>
      </c>
      <c r="W44" s="1246"/>
      <c r="X44" s="1246"/>
      <c r="Y44" s="1246"/>
      <c r="Z44" s="1246"/>
      <c r="AA44" s="1246"/>
      <c r="AB44" s="1246"/>
      <c r="AC44" s="1246"/>
      <c r="AD44" s="1246"/>
      <c r="AE44" s="1246"/>
      <c r="AF44" s="1246"/>
      <c r="AG44" s="1246"/>
      <c r="AH44" s="1246"/>
      <c r="AI44" s="1246"/>
      <c r="AJ44" s="1246"/>
      <c r="AK44" s="1246"/>
      <c r="AL44" s="1246"/>
      <c r="AM44" s="1246"/>
      <c r="AN44" s="1246"/>
      <c r="AO44" s="1246"/>
      <c r="AP44" s="1246"/>
      <c r="AQ44" s="1246"/>
      <c r="AR44" s="1246"/>
      <c r="AS44" s="1246"/>
      <c r="AT44" s="1246"/>
      <c r="AU44" s="1246"/>
      <c r="AV44" s="1246"/>
      <c r="AW44" s="1246"/>
      <c r="AX44" s="1246"/>
      <c r="AY44" s="1246"/>
      <c r="AZ44" s="1246"/>
      <c r="BA44" s="1246"/>
      <c r="BB44" s="1246"/>
      <c r="BC44" s="1246"/>
      <c r="BD44" s="1246"/>
      <c r="BE44" s="1246"/>
      <c r="BF44" s="1246"/>
      <c r="BG44" s="1246"/>
      <c r="BH44" s="1246"/>
      <c r="BI44" s="1246"/>
      <c r="BJ44" s="1246"/>
      <c r="BK44" s="1246"/>
      <c r="BL44" s="1246"/>
      <c r="BM44" s="1246"/>
      <c r="BN44" s="1246"/>
      <c r="BO44" s="1246"/>
      <c r="BP44" s="1246"/>
      <c r="BQ44" s="1246"/>
      <c r="BR44" s="1246"/>
      <c r="BS44" s="1246"/>
      <c r="BT44" s="1246"/>
      <c r="BU44" s="1246"/>
      <c r="BV44" s="1246"/>
      <c r="BW44" s="1246"/>
      <c r="BX44" s="1246"/>
      <c r="BY44" s="1246"/>
      <c r="BZ44" s="1246"/>
      <c r="CA44" s="1246"/>
      <c r="CB44" s="1246"/>
      <c r="CC44" s="1246"/>
      <c r="CD44" s="1246"/>
      <c r="CE44" s="1246"/>
      <c r="CF44" s="1246"/>
      <c r="CG44" s="1246"/>
      <c r="CH44" s="1246"/>
      <c r="CI44" s="1246"/>
      <c r="CJ44" s="1246"/>
      <c r="CK44" s="1246"/>
      <c r="CL44" s="1246"/>
      <c r="CM44" s="1246"/>
      <c r="CN44" s="1246"/>
      <c r="CO44" s="1246"/>
      <c r="CP44" s="1246"/>
      <c r="CQ44" s="1246"/>
      <c r="CR44" s="1246"/>
      <c r="CS44" s="1246"/>
      <c r="CT44" s="1246"/>
      <c r="CU44" s="1246"/>
      <c r="CV44" s="1246"/>
      <c r="CW44" s="1246"/>
      <c r="CX44" s="1246"/>
      <c r="CY44" s="1246"/>
      <c r="CZ44" s="1246"/>
      <c r="DA44" s="1246"/>
      <c r="DB44" s="1246"/>
      <c r="DC44" s="1246"/>
      <c r="DD44" s="1246"/>
      <c r="DE44" s="1246"/>
      <c r="DF44" s="1246"/>
      <c r="DG44" s="1246"/>
      <c r="DH44" s="1246"/>
      <c r="DI44" s="1246"/>
      <c r="DJ44" s="1246"/>
      <c r="DK44" s="1246"/>
      <c r="DL44" s="1246"/>
      <c r="DM44" s="1246"/>
      <c r="DN44" s="1246"/>
      <c r="DO44" s="1246"/>
      <c r="DP44" s="1246"/>
    </row>
    <row r="45" spans="1:120" s="1259" customFormat="1" ht="110.25" customHeight="1" x14ac:dyDescent="0.25">
      <c r="A45" s="1260"/>
      <c r="B45" s="1261" t="s">
        <v>803</v>
      </c>
      <c r="C45" s="1230" t="s">
        <v>477</v>
      </c>
      <c r="D45" s="1249" t="s">
        <v>439</v>
      </c>
      <c r="E45" s="1253">
        <v>102830.24</v>
      </c>
      <c r="F45" s="1247" t="s">
        <v>1563</v>
      </c>
      <c r="G45" s="1263" t="s">
        <v>2919</v>
      </c>
      <c r="H45" s="1252" t="s">
        <v>3008</v>
      </c>
      <c r="I45" s="1252"/>
      <c r="J45" s="1252" t="s">
        <v>2567</v>
      </c>
      <c r="K45" s="1252">
        <v>37875</v>
      </c>
      <c r="L45" s="1252"/>
      <c r="M45" s="1252"/>
      <c r="N45" s="1252"/>
      <c r="O45" s="1252"/>
      <c r="P45" s="1252"/>
      <c r="Q45" s="1252"/>
      <c r="R45" s="1252"/>
      <c r="S45" s="1252"/>
      <c r="T45" s="1252"/>
      <c r="U45" s="1252"/>
      <c r="V45" s="1252" t="s">
        <v>2920</v>
      </c>
      <c r="W45" s="1246"/>
      <c r="X45" s="1246"/>
      <c r="Y45" s="1246"/>
      <c r="Z45" s="1246"/>
      <c r="AA45" s="1246"/>
      <c r="AB45" s="1246"/>
      <c r="AC45" s="1246"/>
      <c r="AD45" s="1246"/>
      <c r="AE45" s="1246"/>
      <c r="AF45" s="1246"/>
      <c r="AG45" s="1246"/>
      <c r="AH45" s="1246"/>
      <c r="AI45" s="1246"/>
      <c r="AJ45" s="1246"/>
      <c r="AK45" s="1246"/>
      <c r="AL45" s="1246"/>
      <c r="AM45" s="1246"/>
      <c r="AN45" s="1246"/>
      <c r="AO45" s="1246"/>
      <c r="AP45" s="1246"/>
      <c r="AQ45" s="1246"/>
      <c r="AR45" s="1246"/>
      <c r="AS45" s="1246"/>
      <c r="AT45" s="1246"/>
      <c r="AU45" s="1246"/>
      <c r="AV45" s="1246"/>
      <c r="AW45" s="1246"/>
      <c r="AX45" s="1246"/>
      <c r="AY45" s="1246"/>
      <c r="AZ45" s="1246"/>
      <c r="BA45" s="1246"/>
      <c r="BB45" s="1246"/>
      <c r="BC45" s="1246"/>
      <c r="BD45" s="1246"/>
      <c r="BE45" s="1246"/>
      <c r="BF45" s="1246"/>
      <c r="BG45" s="1246"/>
      <c r="BH45" s="1246"/>
      <c r="BI45" s="1246"/>
      <c r="BJ45" s="1246"/>
      <c r="BK45" s="1246"/>
      <c r="BL45" s="1246"/>
      <c r="BM45" s="1246"/>
      <c r="BN45" s="1246"/>
      <c r="BO45" s="1246"/>
      <c r="BP45" s="1246"/>
      <c r="BQ45" s="1246"/>
      <c r="BR45" s="1246"/>
      <c r="BS45" s="1246"/>
      <c r="BT45" s="1246"/>
      <c r="BU45" s="1246"/>
      <c r="BV45" s="1246"/>
      <c r="BW45" s="1246"/>
      <c r="BX45" s="1246"/>
      <c r="BY45" s="1246"/>
      <c r="BZ45" s="1246"/>
      <c r="CA45" s="1246"/>
      <c r="CB45" s="1246"/>
      <c r="CC45" s="1246"/>
      <c r="CD45" s="1246"/>
      <c r="CE45" s="1246"/>
      <c r="CF45" s="1246"/>
      <c r="CG45" s="1246"/>
      <c r="CH45" s="1246"/>
      <c r="CI45" s="1246"/>
      <c r="CJ45" s="1246"/>
      <c r="CK45" s="1246"/>
      <c r="CL45" s="1246"/>
      <c r="CM45" s="1246"/>
      <c r="CN45" s="1246"/>
      <c r="CO45" s="1246"/>
      <c r="CP45" s="1246"/>
      <c r="CQ45" s="1246"/>
      <c r="CR45" s="1246"/>
      <c r="CS45" s="1246"/>
      <c r="CT45" s="1246"/>
      <c r="CU45" s="1246"/>
      <c r="CV45" s="1246"/>
      <c r="CW45" s="1246"/>
      <c r="CX45" s="1246"/>
      <c r="CY45" s="1246"/>
      <c r="CZ45" s="1246"/>
      <c r="DA45" s="1246"/>
      <c r="DB45" s="1246"/>
      <c r="DC45" s="1246"/>
      <c r="DD45" s="1246"/>
      <c r="DE45" s="1246"/>
      <c r="DF45" s="1246"/>
      <c r="DG45" s="1246"/>
      <c r="DH45" s="1246"/>
      <c r="DI45" s="1246"/>
      <c r="DJ45" s="1246"/>
      <c r="DK45" s="1246"/>
      <c r="DL45" s="1246"/>
      <c r="DM45" s="1246"/>
      <c r="DN45" s="1246"/>
      <c r="DO45" s="1246"/>
      <c r="DP45" s="1246"/>
    </row>
    <row r="46" spans="1:120" s="1259" customFormat="1" ht="111" customHeight="1" x14ac:dyDescent="0.25">
      <c r="A46" s="1260"/>
      <c r="B46" s="1261" t="s">
        <v>804</v>
      </c>
      <c r="C46" s="1230" t="s">
        <v>475</v>
      </c>
      <c r="D46" s="1249" t="s">
        <v>439</v>
      </c>
      <c r="E46" s="1253">
        <v>186271.33</v>
      </c>
      <c r="F46" s="1247" t="s">
        <v>1564</v>
      </c>
      <c r="G46" s="1263" t="s">
        <v>2921</v>
      </c>
      <c r="H46" s="1252" t="s">
        <v>3009</v>
      </c>
      <c r="I46" s="1252"/>
      <c r="J46" s="1252" t="s">
        <v>2453</v>
      </c>
      <c r="K46" s="1252">
        <v>69550</v>
      </c>
      <c r="L46" s="1252"/>
      <c r="M46" s="1252"/>
      <c r="N46" s="1252"/>
      <c r="O46" s="1252"/>
      <c r="P46" s="1252"/>
      <c r="Q46" s="1252"/>
      <c r="R46" s="1252"/>
      <c r="S46" s="1252"/>
      <c r="T46" s="1252"/>
      <c r="U46" s="1252"/>
      <c r="V46" s="1252" t="s">
        <v>2920</v>
      </c>
      <c r="W46" s="1246"/>
      <c r="X46" s="1246"/>
      <c r="Y46" s="1246"/>
      <c r="Z46" s="1246"/>
      <c r="AA46" s="1246"/>
      <c r="AB46" s="1246"/>
      <c r="AC46" s="1246"/>
      <c r="AD46" s="1246"/>
      <c r="AE46" s="1246"/>
      <c r="AF46" s="1246"/>
      <c r="AG46" s="1246"/>
      <c r="AH46" s="1246"/>
      <c r="AI46" s="1246"/>
      <c r="AJ46" s="1246"/>
      <c r="AK46" s="1246"/>
      <c r="AL46" s="1246"/>
      <c r="AM46" s="1246"/>
      <c r="AN46" s="1246"/>
      <c r="AO46" s="1246"/>
      <c r="AP46" s="1246"/>
      <c r="AQ46" s="1246"/>
      <c r="AR46" s="1246"/>
      <c r="AS46" s="1246"/>
      <c r="AT46" s="1246"/>
      <c r="AU46" s="1246"/>
      <c r="AV46" s="1246"/>
      <c r="AW46" s="1246"/>
      <c r="AX46" s="1246"/>
      <c r="AY46" s="1246"/>
      <c r="AZ46" s="1246"/>
      <c r="BA46" s="1246"/>
      <c r="BB46" s="1246"/>
      <c r="BC46" s="1246"/>
      <c r="BD46" s="1246"/>
      <c r="BE46" s="1246"/>
      <c r="BF46" s="1246"/>
      <c r="BG46" s="1246"/>
      <c r="BH46" s="1246"/>
      <c r="BI46" s="1246"/>
      <c r="BJ46" s="1246"/>
      <c r="BK46" s="1246"/>
      <c r="BL46" s="1246"/>
      <c r="BM46" s="1246"/>
      <c r="BN46" s="1246"/>
      <c r="BO46" s="1246"/>
      <c r="BP46" s="1246"/>
      <c r="BQ46" s="1246"/>
      <c r="BR46" s="1246"/>
      <c r="BS46" s="1246"/>
      <c r="BT46" s="1246"/>
      <c r="BU46" s="1246"/>
      <c r="BV46" s="1246"/>
      <c r="BW46" s="1246"/>
      <c r="BX46" s="1246"/>
      <c r="BY46" s="1246"/>
      <c r="BZ46" s="1246"/>
      <c r="CA46" s="1246"/>
      <c r="CB46" s="1246"/>
      <c r="CC46" s="1246"/>
      <c r="CD46" s="1246"/>
      <c r="CE46" s="1246"/>
      <c r="CF46" s="1246"/>
      <c r="CG46" s="1246"/>
      <c r="CH46" s="1246"/>
      <c r="CI46" s="1246"/>
      <c r="CJ46" s="1246"/>
      <c r="CK46" s="1246"/>
      <c r="CL46" s="1246"/>
      <c r="CM46" s="1246"/>
      <c r="CN46" s="1246"/>
      <c r="CO46" s="1246"/>
      <c r="CP46" s="1246"/>
      <c r="CQ46" s="1246"/>
      <c r="CR46" s="1246"/>
      <c r="CS46" s="1246"/>
      <c r="CT46" s="1246"/>
      <c r="CU46" s="1246"/>
      <c r="CV46" s="1246"/>
      <c r="CW46" s="1246"/>
      <c r="CX46" s="1246"/>
      <c r="CY46" s="1246"/>
      <c r="CZ46" s="1246"/>
      <c r="DA46" s="1246"/>
      <c r="DB46" s="1246"/>
      <c r="DC46" s="1246"/>
      <c r="DD46" s="1246"/>
      <c r="DE46" s="1246"/>
      <c r="DF46" s="1246"/>
      <c r="DG46" s="1246"/>
      <c r="DH46" s="1246"/>
      <c r="DI46" s="1246"/>
      <c r="DJ46" s="1246"/>
      <c r="DK46" s="1246"/>
      <c r="DL46" s="1246"/>
      <c r="DM46" s="1246"/>
      <c r="DN46" s="1246"/>
      <c r="DO46" s="1246"/>
      <c r="DP46" s="1246"/>
    </row>
    <row r="47" spans="1:120" s="1259" customFormat="1" ht="98.25" customHeight="1" x14ac:dyDescent="0.25">
      <c r="A47" s="1260"/>
      <c r="B47" s="1261" t="s">
        <v>1626</v>
      </c>
      <c r="C47" s="1230" t="s">
        <v>923</v>
      </c>
      <c r="D47" s="1249" t="s">
        <v>439</v>
      </c>
      <c r="E47" s="1253">
        <v>166889.13</v>
      </c>
      <c r="F47" s="1277" t="s">
        <v>1565</v>
      </c>
      <c r="G47" s="1263" t="s">
        <v>3052</v>
      </c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2"/>
      <c r="T47" s="1252"/>
      <c r="U47" s="1252"/>
      <c r="V47" s="1252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6"/>
      <c r="AI47" s="1246"/>
      <c r="AJ47" s="1246"/>
      <c r="AK47" s="1246"/>
      <c r="AL47" s="1246"/>
      <c r="AM47" s="1246"/>
      <c r="AN47" s="1246"/>
      <c r="AO47" s="1246"/>
      <c r="AP47" s="1246"/>
      <c r="AQ47" s="1246"/>
      <c r="AR47" s="1246"/>
      <c r="AS47" s="1246"/>
      <c r="AT47" s="1246"/>
      <c r="AU47" s="1246"/>
      <c r="AV47" s="1246"/>
      <c r="AW47" s="1246"/>
      <c r="AX47" s="1246"/>
      <c r="AY47" s="1246"/>
      <c r="AZ47" s="1246"/>
      <c r="BA47" s="1246"/>
      <c r="BB47" s="1246"/>
      <c r="BC47" s="1246"/>
      <c r="BD47" s="1246"/>
      <c r="BE47" s="1246"/>
      <c r="BF47" s="1246"/>
      <c r="BG47" s="1246"/>
      <c r="BH47" s="1246"/>
      <c r="BI47" s="1246"/>
      <c r="BJ47" s="1246"/>
      <c r="BK47" s="1246"/>
      <c r="BL47" s="1246"/>
      <c r="BM47" s="1246"/>
      <c r="BN47" s="1246"/>
      <c r="BO47" s="1246"/>
      <c r="BP47" s="1246"/>
      <c r="BQ47" s="1246"/>
      <c r="BR47" s="1246"/>
      <c r="BS47" s="1246"/>
      <c r="BT47" s="1246"/>
      <c r="BU47" s="1246"/>
      <c r="BV47" s="1246"/>
      <c r="BW47" s="1246"/>
      <c r="BX47" s="1246"/>
      <c r="BY47" s="1246"/>
      <c r="BZ47" s="1246"/>
      <c r="CA47" s="1246"/>
      <c r="CB47" s="1246"/>
      <c r="CC47" s="1246"/>
      <c r="CD47" s="1246"/>
      <c r="CE47" s="1246"/>
      <c r="CF47" s="1246"/>
      <c r="CG47" s="1246"/>
      <c r="CH47" s="1246"/>
      <c r="CI47" s="1246"/>
      <c r="CJ47" s="1246"/>
      <c r="CK47" s="1246"/>
      <c r="CL47" s="1246"/>
      <c r="CM47" s="1246"/>
      <c r="CN47" s="1246"/>
      <c r="CO47" s="1246"/>
      <c r="CP47" s="1246"/>
      <c r="CQ47" s="1246"/>
      <c r="CR47" s="1246"/>
      <c r="CS47" s="1246"/>
      <c r="CT47" s="1246"/>
      <c r="CU47" s="1246"/>
      <c r="CV47" s="1246"/>
      <c r="CW47" s="1246"/>
      <c r="CX47" s="1246"/>
      <c r="CY47" s="1246"/>
      <c r="CZ47" s="1246"/>
      <c r="DA47" s="1246"/>
      <c r="DB47" s="1246"/>
      <c r="DC47" s="1246"/>
      <c r="DD47" s="1246"/>
      <c r="DE47" s="1246"/>
      <c r="DF47" s="1246"/>
      <c r="DG47" s="1246"/>
      <c r="DH47" s="1246"/>
      <c r="DI47" s="1246"/>
      <c r="DJ47" s="1246"/>
      <c r="DK47" s="1246"/>
      <c r="DL47" s="1246"/>
      <c r="DM47" s="1246"/>
      <c r="DN47" s="1246"/>
      <c r="DO47" s="1246"/>
      <c r="DP47" s="1246"/>
    </row>
    <row r="48" spans="1:120" s="1259" customFormat="1" ht="102" customHeight="1" x14ac:dyDescent="0.25">
      <c r="A48" s="1260"/>
      <c r="B48" s="1261" t="s">
        <v>1626</v>
      </c>
      <c r="C48" s="1230" t="s">
        <v>477</v>
      </c>
      <c r="D48" s="1249" t="s">
        <v>439</v>
      </c>
      <c r="E48" s="1253">
        <v>88209.74</v>
      </c>
      <c r="F48" s="1277" t="s">
        <v>1566</v>
      </c>
      <c r="G48" s="1263" t="s">
        <v>3052</v>
      </c>
      <c r="H48" s="1252"/>
      <c r="I48" s="1252"/>
      <c r="J48" s="1252"/>
      <c r="K48" s="1252"/>
      <c r="L48" s="1252"/>
      <c r="M48" s="1252"/>
      <c r="N48" s="1252"/>
      <c r="O48" s="1252"/>
      <c r="P48" s="1252"/>
      <c r="Q48" s="1252"/>
      <c r="R48" s="1252"/>
      <c r="S48" s="1252"/>
      <c r="T48" s="1252"/>
      <c r="U48" s="1252"/>
      <c r="V48" s="1252"/>
      <c r="W48" s="1246"/>
      <c r="X48" s="1246"/>
      <c r="Y48" s="1246"/>
      <c r="Z48" s="1246"/>
      <c r="AA48" s="1246"/>
      <c r="AB48" s="1246"/>
      <c r="AC48" s="1246"/>
      <c r="AD48" s="1246"/>
      <c r="AE48" s="1246"/>
      <c r="AF48" s="1246"/>
      <c r="AG48" s="1246"/>
      <c r="AH48" s="1246"/>
      <c r="AI48" s="1246"/>
      <c r="AJ48" s="1246"/>
      <c r="AK48" s="1246"/>
      <c r="AL48" s="1246"/>
      <c r="AM48" s="1246"/>
      <c r="AN48" s="1246"/>
      <c r="AO48" s="1246"/>
      <c r="AP48" s="1246"/>
      <c r="AQ48" s="1246"/>
      <c r="AR48" s="1246"/>
      <c r="AS48" s="1246"/>
      <c r="AT48" s="1246"/>
      <c r="AU48" s="1246"/>
      <c r="AV48" s="1246"/>
      <c r="AW48" s="1246"/>
      <c r="AX48" s="1246"/>
      <c r="AY48" s="1246"/>
      <c r="AZ48" s="1246"/>
      <c r="BA48" s="1246"/>
      <c r="BB48" s="1246"/>
      <c r="BC48" s="1246"/>
      <c r="BD48" s="1246"/>
      <c r="BE48" s="1246"/>
      <c r="BF48" s="1246"/>
      <c r="BG48" s="1246"/>
      <c r="BH48" s="1246"/>
      <c r="BI48" s="1246"/>
      <c r="BJ48" s="1246"/>
      <c r="BK48" s="1246"/>
      <c r="BL48" s="1246"/>
      <c r="BM48" s="1246"/>
      <c r="BN48" s="1246"/>
      <c r="BO48" s="1246"/>
      <c r="BP48" s="1246"/>
      <c r="BQ48" s="1246"/>
      <c r="BR48" s="1246"/>
      <c r="BS48" s="1246"/>
      <c r="BT48" s="1246"/>
      <c r="BU48" s="1246"/>
      <c r="BV48" s="1246"/>
      <c r="BW48" s="1246"/>
      <c r="BX48" s="1246"/>
      <c r="BY48" s="1246"/>
      <c r="BZ48" s="1246"/>
      <c r="CA48" s="1246"/>
      <c r="CB48" s="1246"/>
      <c r="CC48" s="1246"/>
      <c r="CD48" s="1246"/>
      <c r="CE48" s="1246"/>
      <c r="CF48" s="1246"/>
      <c r="CG48" s="1246"/>
      <c r="CH48" s="1246"/>
      <c r="CI48" s="1246"/>
      <c r="CJ48" s="1246"/>
      <c r="CK48" s="1246"/>
      <c r="CL48" s="1246"/>
      <c r="CM48" s="1246"/>
      <c r="CN48" s="1246"/>
      <c r="CO48" s="1246"/>
      <c r="CP48" s="1246"/>
      <c r="CQ48" s="1246"/>
      <c r="CR48" s="1246"/>
      <c r="CS48" s="1246"/>
      <c r="CT48" s="1246"/>
      <c r="CU48" s="1246"/>
      <c r="CV48" s="1246"/>
      <c r="CW48" s="1246"/>
      <c r="CX48" s="1246"/>
      <c r="CY48" s="1246"/>
      <c r="CZ48" s="1246"/>
      <c r="DA48" s="1246"/>
      <c r="DB48" s="1246"/>
      <c r="DC48" s="1246"/>
      <c r="DD48" s="1246"/>
      <c r="DE48" s="1246"/>
      <c r="DF48" s="1246"/>
      <c r="DG48" s="1246"/>
      <c r="DH48" s="1246"/>
      <c r="DI48" s="1246"/>
      <c r="DJ48" s="1246"/>
      <c r="DK48" s="1246"/>
      <c r="DL48" s="1246"/>
      <c r="DM48" s="1246"/>
      <c r="DN48" s="1246"/>
      <c r="DO48" s="1246"/>
      <c r="DP48" s="1246"/>
    </row>
    <row r="49" spans="1:120" s="1259" customFormat="1" ht="75.75" customHeight="1" x14ac:dyDescent="0.25">
      <c r="A49" s="1260"/>
      <c r="B49" s="1261" t="s">
        <v>1627</v>
      </c>
      <c r="C49" s="1230" t="s">
        <v>475</v>
      </c>
      <c r="D49" s="1249" t="s">
        <v>439</v>
      </c>
      <c r="E49" s="1253">
        <v>150000</v>
      </c>
      <c r="F49" s="1247" t="s">
        <v>1567</v>
      </c>
      <c r="G49" s="1263" t="s">
        <v>2922</v>
      </c>
      <c r="H49" s="1252" t="s">
        <v>3010</v>
      </c>
      <c r="I49" s="1252"/>
      <c r="J49" s="1252" t="s">
        <v>2581</v>
      </c>
      <c r="K49" s="1252">
        <v>55150</v>
      </c>
      <c r="L49" s="1252"/>
      <c r="M49" s="1252"/>
      <c r="N49" s="1252"/>
      <c r="O49" s="1252"/>
      <c r="P49" s="1252"/>
      <c r="Q49" s="1252"/>
      <c r="R49" s="1252"/>
      <c r="S49" s="1252"/>
      <c r="T49" s="1252"/>
      <c r="U49" s="1252"/>
      <c r="V49" s="1252" t="s">
        <v>2923</v>
      </c>
      <c r="W49" s="1246"/>
      <c r="X49" s="1246"/>
      <c r="Y49" s="1246"/>
      <c r="Z49" s="1246"/>
      <c r="AA49" s="1246"/>
      <c r="AB49" s="1246"/>
      <c r="AC49" s="1246"/>
      <c r="AD49" s="1246"/>
      <c r="AE49" s="1246"/>
      <c r="AF49" s="1246"/>
      <c r="AG49" s="1246"/>
      <c r="AH49" s="1246"/>
      <c r="AI49" s="1246"/>
      <c r="AJ49" s="1246"/>
      <c r="AK49" s="1246"/>
      <c r="AL49" s="1246"/>
      <c r="AM49" s="1246"/>
      <c r="AN49" s="1246"/>
      <c r="AO49" s="1246"/>
      <c r="AP49" s="1246"/>
      <c r="AQ49" s="1246"/>
      <c r="AR49" s="1246"/>
      <c r="AS49" s="1246"/>
      <c r="AT49" s="1246"/>
      <c r="AU49" s="1246"/>
      <c r="AV49" s="1246"/>
      <c r="AW49" s="1246"/>
      <c r="AX49" s="1246"/>
      <c r="AY49" s="1246"/>
      <c r="AZ49" s="1246"/>
      <c r="BA49" s="1246"/>
      <c r="BB49" s="1246"/>
      <c r="BC49" s="1246"/>
      <c r="BD49" s="1246"/>
      <c r="BE49" s="1246"/>
      <c r="BF49" s="1246"/>
      <c r="BG49" s="1246"/>
      <c r="BH49" s="1246"/>
      <c r="BI49" s="1246"/>
      <c r="BJ49" s="1246"/>
      <c r="BK49" s="1246"/>
      <c r="BL49" s="1246"/>
      <c r="BM49" s="1246"/>
      <c r="BN49" s="1246"/>
      <c r="BO49" s="1246"/>
      <c r="BP49" s="1246"/>
      <c r="BQ49" s="1246"/>
      <c r="BR49" s="1246"/>
      <c r="BS49" s="1246"/>
      <c r="BT49" s="1246"/>
      <c r="BU49" s="1246"/>
      <c r="BV49" s="1246"/>
      <c r="BW49" s="1246"/>
      <c r="BX49" s="1246"/>
      <c r="BY49" s="1246"/>
      <c r="BZ49" s="1246"/>
      <c r="CA49" s="1246"/>
      <c r="CB49" s="1246"/>
      <c r="CC49" s="1246"/>
      <c r="CD49" s="1246"/>
      <c r="CE49" s="1246"/>
      <c r="CF49" s="1246"/>
      <c r="CG49" s="1246"/>
      <c r="CH49" s="1246"/>
      <c r="CI49" s="1246"/>
      <c r="CJ49" s="1246"/>
      <c r="CK49" s="1246"/>
      <c r="CL49" s="1246"/>
      <c r="CM49" s="1246"/>
      <c r="CN49" s="1246"/>
      <c r="CO49" s="1246"/>
      <c r="CP49" s="1246"/>
      <c r="CQ49" s="1246"/>
      <c r="CR49" s="1246"/>
      <c r="CS49" s="1246"/>
      <c r="CT49" s="1246"/>
      <c r="CU49" s="1246"/>
      <c r="CV49" s="1246"/>
      <c r="CW49" s="1246"/>
      <c r="CX49" s="1246"/>
      <c r="CY49" s="1246"/>
      <c r="CZ49" s="1246"/>
      <c r="DA49" s="1246"/>
      <c r="DB49" s="1246"/>
      <c r="DC49" s="1246"/>
      <c r="DD49" s="1246"/>
      <c r="DE49" s="1246"/>
      <c r="DF49" s="1246"/>
      <c r="DG49" s="1246"/>
      <c r="DH49" s="1246"/>
      <c r="DI49" s="1246"/>
      <c r="DJ49" s="1246"/>
      <c r="DK49" s="1246"/>
      <c r="DL49" s="1246"/>
      <c r="DM49" s="1246"/>
      <c r="DN49" s="1246"/>
      <c r="DO49" s="1246"/>
      <c r="DP49" s="1246"/>
    </row>
    <row r="50" spans="1:120" s="1259" customFormat="1" ht="93.75" customHeight="1" x14ac:dyDescent="0.25">
      <c r="A50" s="1260"/>
      <c r="B50" s="1261" t="s">
        <v>806</v>
      </c>
      <c r="C50" s="1230" t="s">
        <v>475</v>
      </c>
      <c r="D50" s="1249" t="s">
        <v>439</v>
      </c>
      <c r="E50" s="1253">
        <v>276505.18</v>
      </c>
      <c r="F50" s="1247" t="s">
        <v>1568</v>
      </c>
      <c r="G50" s="1263" t="s">
        <v>2924</v>
      </c>
      <c r="H50" s="1252" t="s">
        <v>3011</v>
      </c>
      <c r="I50" s="1252"/>
      <c r="J50" s="1252" t="s">
        <v>2442</v>
      </c>
      <c r="K50" s="1252">
        <v>98925</v>
      </c>
      <c r="L50" s="1252"/>
      <c r="M50" s="1252"/>
      <c r="N50" s="1252"/>
      <c r="O50" s="1252"/>
      <c r="P50" s="1252"/>
      <c r="Q50" s="1252"/>
      <c r="R50" s="1252"/>
      <c r="S50" s="1252"/>
      <c r="T50" s="1252"/>
      <c r="U50" s="1252"/>
      <c r="V50" s="1252" t="s">
        <v>2925</v>
      </c>
      <c r="W50" s="1246"/>
      <c r="X50" s="1246"/>
      <c r="Y50" s="1246"/>
      <c r="Z50" s="1246"/>
      <c r="AA50" s="1246"/>
      <c r="AB50" s="1246"/>
      <c r="AC50" s="1246"/>
      <c r="AD50" s="1246"/>
      <c r="AE50" s="1246"/>
      <c r="AF50" s="1246"/>
      <c r="AG50" s="1246"/>
      <c r="AH50" s="1246"/>
      <c r="AI50" s="1246"/>
      <c r="AJ50" s="1246"/>
      <c r="AK50" s="1246"/>
      <c r="AL50" s="1246"/>
      <c r="AM50" s="1246"/>
      <c r="AN50" s="1246"/>
      <c r="AO50" s="1246"/>
      <c r="AP50" s="1246"/>
      <c r="AQ50" s="1246"/>
      <c r="AR50" s="1246"/>
      <c r="AS50" s="1246"/>
      <c r="AT50" s="1246"/>
      <c r="AU50" s="1246"/>
      <c r="AV50" s="1246"/>
      <c r="AW50" s="1246"/>
      <c r="AX50" s="1246"/>
      <c r="AY50" s="1246"/>
      <c r="AZ50" s="1246"/>
      <c r="BA50" s="1246"/>
      <c r="BB50" s="1246"/>
      <c r="BC50" s="1246"/>
      <c r="BD50" s="1246"/>
      <c r="BE50" s="1246"/>
      <c r="BF50" s="1246"/>
      <c r="BG50" s="1246"/>
      <c r="BH50" s="1246"/>
      <c r="BI50" s="1246"/>
      <c r="BJ50" s="1246"/>
      <c r="BK50" s="1246"/>
      <c r="BL50" s="1246"/>
      <c r="BM50" s="1246"/>
      <c r="BN50" s="1246"/>
      <c r="BO50" s="1246"/>
      <c r="BP50" s="1246"/>
      <c r="BQ50" s="1246"/>
      <c r="BR50" s="1246"/>
      <c r="BS50" s="1246"/>
      <c r="BT50" s="1246"/>
      <c r="BU50" s="1246"/>
      <c r="BV50" s="1246"/>
      <c r="BW50" s="1246"/>
      <c r="BX50" s="1246"/>
      <c r="BY50" s="1246"/>
      <c r="BZ50" s="1246"/>
      <c r="CA50" s="1246"/>
      <c r="CB50" s="1246"/>
      <c r="CC50" s="1246"/>
      <c r="CD50" s="1246"/>
      <c r="CE50" s="1246"/>
      <c r="CF50" s="1246"/>
      <c r="CG50" s="1246"/>
      <c r="CH50" s="1246"/>
      <c r="CI50" s="1246"/>
      <c r="CJ50" s="1246"/>
      <c r="CK50" s="1246"/>
      <c r="CL50" s="1246"/>
      <c r="CM50" s="1246"/>
      <c r="CN50" s="1246"/>
      <c r="CO50" s="1246"/>
      <c r="CP50" s="1246"/>
      <c r="CQ50" s="1246"/>
      <c r="CR50" s="1246"/>
      <c r="CS50" s="1246"/>
      <c r="CT50" s="1246"/>
      <c r="CU50" s="1246"/>
      <c r="CV50" s="1246"/>
      <c r="CW50" s="1246"/>
      <c r="CX50" s="1246"/>
      <c r="CY50" s="1246"/>
      <c r="CZ50" s="1246"/>
      <c r="DA50" s="1246"/>
      <c r="DB50" s="1246"/>
      <c r="DC50" s="1246"/>
      <c r="DD50" s="1246"/>
      <c r="DE50" s="1246"/>
      <c r="DF50" s="1246"/>
      <c r="DG50" s="1246"/>
      <c r="DH50" s="1246"/>
      <c r="DI50" s="1246"/>
      <c r="DJ50" s="1246"/>
      <c r="DK50" s="1246"/>
      <c r="DL50" s="1246"/>
      <c r="DM50" s="1246"/>
      <c r="DN50" s="1246"/>
      <c r="DO50" s="1246"/>
      <c r="DP50" s="1246"/>
    </row>
    <row r="51" spans="1:120" s="1259" customFormat="1" ht="83.25" customHeight="1" x14ac:dyDescent="0.25">
      <c r="A51" s="1260"/>
      <c r="B51" s="1261" t="s">
        <v>807</v>
      </c>
      <c r="C51" s="1230" t="s">
        <v>923</v>
      </c>
      <c r="D51" s="1249" t="s">
        <v>439</v>
      </c>
      <c r="E51" s="1253">
        <v>192383.29</v>
      </c>
      <c r="F51" s="1247" t="s">
        <v>1569</v>
      </c>
      <c r="G51" s="1263" t="s">
        <v>2910</v>
      </c>
      <c r="H51" s="1252" t="s">
        <v>3012</v>
      </c>
      <c r="I51" s="1252"/>
      <c r="J51" s="1252" t="s">
        <v>2434</v>
      </c>
      <c r="K51" s="1252">
        <v>69700</v>
      </c>
      <c r="L51" s="1252"/>
      <c r="M51" s="1252"/>
      <c r="N51" s="1252"/>
      <c r="O51" s="1252"/>
      <c r="P51" s="1252"/>
      <c r="Q51" s="1252"/>
      <c r="R51" s="1252"/>
      <c r="S51" s="1252"/>
      <c r="T51" s="1252"/>
      <c r="U51" s="1252"/>
      <c r="V51" s="1252" t="s">
        <v>2926</v>
      </c>
      <c r="W51" s="1246"/>
      <c r="X51" s="1246"/>
      <c r="Y51" s="1246"/>
      <c r="Z51" s="1246"/>
      <c r="AA51" s="1246"/>
      <c r="AB51" s="1246"/>
      <c r="AC51" s="1246"/>
      <c r="AD51" s="1246"/>
      <c r="AE51" s="1246"/>
      <c r="AF51" s="1246"/>
      <c r="AG51" s="1246"/>
      <c r="AH51" s="1246"/>
      <c r="AI51" s="1246"/>
      <c r="AJ51" s="1246"/>
      <c r="AK51" s="1246"/>
      <c r="AL51" s="1246"/>
      <c r="AM51" s="1246"/>
      <c r="AN51" s="1246"/>
      <c r="AO51" s="1246"/>
      <c r="AP51" s="1246"/>
      <c r="AQ51" s="1246"/>
      <c r="AR51" s="1246"/>
      <c r="AS51" s="1246"/>
      <c r="AT51" s="1246"/>
      <c r="AU51" s="1246"/>
      <c r="AV51" s="1246"/>
      <c r="AW51" s="1246"/>
      <c r="AX51" s="1246"/>
      <c r="AY51" s="1246"/>
      <c r="AZ51" s="1246"/>
      <c r="BA51" s="1246"/>
      <c r="BB51" s="1246"/>
      <c r="BC51" s="1246"/>
      <c r="BD51" s="1246"/>
      <c r="BE51" s="1246"/>
      <c r="BF51" s="1246"/>
      <c r="BG51" s="1246"/>
      <c r="BH51" s="1246"/>
      <c r="BI51" s="1246"/>
      <c r="BJ51" s="1246"/>
      <c r="BK51" s="1246"/>
      <c r="BL51" s="1246"/>
      <c r="BM51" s="1246"/>
      <c r="BN51" s="1246"/>
      <c r="BO51" s="1246"/>
      <c r="BP51" s="1246"/>
      <c r="BQ51" s="1246"/>
      <c r="BR51" s="1246"/>
      <c r="BS51" s="1246"/>
      <c r="BT51" s="1246"/>
      <c r="BU51" s="1246"/>
      <c r="BV51" s="1246"/>
      <c r="BW51" s="1246"/>
      <c r="BX51" s="1246"/>
      <c r="BY51" s="1246"/>
      <c r="BZ51" s="1246"/>
      <c r="CA51" s="1246"/>
      <c r="CB51" s="1246"/>
      <c r="CC51" s="1246"/>
      <c r="CD51" s="1246"/>
      <c r="CE51" s="1246"/>
      <c r="CF51" s="1246"/>
      <c r="CG51" s="1246"/>
      <c r="CH51" s="1246"/>
      <c r="CI51" s="1246"/>
      <c r="CJ51" s="1246"/>
      <c r="CK51" s="1246"/>
      <c r="CL51" s="1246"/>
      <c r="CM51" s="1246"/>
      <c r="CN51" s="1246"/>
      <c r="CO51" s="1246"/>
      <c r="CP51" s="1246"/>
      <c r="CQ51" s="1246"/>
      <c r="CR51" s="1246"/>
      <c r="CS51" s="1246"/>
      <c r="CT51" s="1246"/>
      <c r="CU51" s="1246"/>
      <c r="CV51" s="1246"/>
      <c r="CW51" s="1246"/>
      <c r="CX51" s="1246"/>
      <c r="CY51" s="1246"/>
      <c r="CZ51" s="1246"/>
      <c r="DA51" s="1246"/>
      <c r="DB51" s="1246"/>
      <c r="DC51" s="1246"/>
      <c r="DD51" s="1246"/>
      <c r="DE51" s="1246"/>
      <c r="DF51" s="1246"/>
      <c r="DG51" s="1246"/>
      <c r="DH51" s="1246"/>
      <c r="DI51" s="1246"/>
      <c r="DJ51" s="1246"/>
      <c r="DK51" s="1246"/>
      <c r="DL51" s="1246"/>
      <c r="DM51" s="1246"/>
      <c r="DN51" s="1246"/>
      <c r="DO51" s="1246"/>
      <c r="DP51" s="1246"/>
    </row>
    <row r="52" spans="1:120" s="1259" customFormat="1" ht="96" customHeight="1" x14ac:dyDescent="0.25">
      <c r="A52" s="1260"/>
      <c r="B52" s="1261" t="s">
        <v>805</v>
      </c>
      <c r="C52" s="1230" t="s">
        <v>474</v>
      </c>
      <c r="D52" s="1249" t="s">
        <v>439</v>
      </c>
      <c r="E52" s="1253">
        <v>181196.23</v>
      </c>
      <c r="F52" s="1276" t="s">
        <v>1570</v>
      </c>
      <c r="G52" s="1263" t="s">
        <v>3054</v>
      </c>
      <c r="H52" s="1252"/>
      <c r="I52" s="1252"/>
      <c r="J52" s="1252"/>
      <c r="K52" s="1252"/>
      <c r="L52" s="1252"/>
      <c r="M52" s="1252"/>
      <c r="N52" s="1252"/>
      <c r="O52" s="1252"/>
      <c r="P52" s="1252"/>
      <c r="Q52" s="1252"/>
      <c r="R52" s="1252"/>
      <c r="S52" s="1252"/>
      <c r="T52" s="1252"/>
      <c r="U52" s="1252"/>
      <c r="V52" s="1252"/>
      <c r="W52" s="1246"/>
      <c r="X52" s="1246"/>
      <c r="Y52" s="1246"/>
      <c r="Z52" s="1246"/>
      <c r="AA52" s="1246"/>
      <c r="AB52" s="1246"/>
      <c r="AC52" s="1246"/>
      <c r="AD52" s="1246"/>
      <c r="AE52" s="1246"/>
      <c r="AF52" s="1246"/>
      <c r="AG52" s="1246"/>
      <c r="AH52" s="1246"/>
      <c r="AI52" s="1246"/>
      <c r="AJ52" s="1246"/>
      <c r="AK52" s="1246"/>
      <c r="AL52" s="1246"/>
      <c r="AM52" s="1246"/>
      <c r="AN52" s="1246"/>
      <c r="AO52" s="1246"/>
      <c r="AP52" s="1246"/>
      <c r="AQ52" s="1246"/>
      <c r="AR52" s="1246"/>
      <c r="AS52" s="1246"/>
      <c r="AT52" s="1246"/>
      <c r="AU52" s="1246"/>
      <c r="AV52" s="1246"/>
      <c r="AW52" s="1246"/>
      <c r="AX52" s="1246"/>
      <c r="AY52" s="1246"/>
      <c r="AZ52" s="1246"/>
      <c r="BA52" s="1246"/>
      <c r="BB52" s="1246"/>
      <c r="BC52" s="1246"/>
      <c r="BD52" s="1246"/>
      <c r="BE52" s="1246"/>
      <c r="BF52" s="1246"/>
      <c r="BG52" s="1246"/>
      <c r="BH52" s="1246"/>
      <c r="BI52" s="1246"/>
      <c r="BJ52" s="1246"/>
      <c r="BK52" s="1246"/>
      <c r="BL52" s="1246"/>
      <c r="BM52" s="1246"/>
      <c r="BN52" s="1246"/>
      <c r="BO52" s="1246"/>
      <c r="BP52" s="1246"/>
      <c r="BQ52" s="1246"/>
      <c r="BR52" s="1246"/>
      <c r="BS52" s="1246"/>
      <c r="BT52" s="1246"/>
      <c r="BU52" s="1246"/>
      <c r="BV52" s="1246"/>
      <c r="BW52" s="1246"/>
      <c r="BX52" s="1246"/>
      <c r="BY52" s="1246"/>
      <c r="BZ52" s="1246"/>
      <c r="CA52" s="1246"/>
      <c r="CB52" s="1246"/>
      <c r="CC52" s="1246"/>
      <c r="CD52" s="1246"/>
      <c r="CE52" s="1246"/>
      <c r="CF52" s="1246"/>
      <c r="CG52" s="1246"/>
      <c r="CH52" s="1246"/>
      <c r="CI52" s="1246"/>
      <c r="CJ52" s="1246"/>
      <c r="CK52" s="1246"/>
      <c r="CL52" s="1246"/>
      <c r="CM52" s="1246"/>
      <c r="CN52" s="1246"/>
      <c r="CO52" s="1246"/>
      <c r="CP52" s="1246"/>
      <c r="CQ52" s="1246"/>
      <c r="CR52" s="1246"/>
      <c r="CS52" s="1246"/>
      <c r="CT52" s="1246"/>
      <c r="CU52" s="1246"/>
      <c r="CV52" s="1246"/>
      <c r="CW52" s="1246"/>
      <c r="CX52" s="1246"/>
      <c r="CY52" s="1246"/>
      <c r="CZ52" s="1246"/>
      <c r="DA52" s="1246"/>
      <c r="DB52" s="1246"/>
      <c r="DC52" s="1246"/>
      <c r="DD52" s="1246"/>
      <c r="DE52" s="1246"/>
      <c r="DF52" s="1246"/>
      <c r="DG52" s="1246"/>
      <c r="DH52" s="1246"/>
      <c r="DI52" s="1246"/>
      <c r="DJ52" s="1246"/>
      <c r="DK52" s="1246"/>
      <c r="DL52" s="1246"/>
      <c r="DM52" s="1246"/>
      <c r="DN52" s="1246"/>
      <c r="DO52" s="1246"/>
      <c r="DP52" s="1246"/>
    </row>
    <row r="53" spans="1:120" s="1259" customFormat="1" ht="83.25" customHeight="1" x14ac:dyDescent="0.25">
      <c r="A53" s="1260"/>
      <c r="B53" s="1261" t="s">
        <v>1628</v>
      </c>
      <c r="C53" s="1230" t="s">
        <v>483</v>
      </c>
      <c r="D53" s="1249" t="s">
        <v>439</v>
      </c>
      <c r="E53" s="1253">
        <v>108163.73</v>
      </c>
      <c r="F53" s="1276" t="s">
        <v>1571</v>
      </c>
      <c r="G53" s="1263" t="s">
        <v>3055</v>
      </c>
      <c r="H53" s="1252"/>
      <c r="I53" s="1252"/>
      <c r="J53" s="1252"/>
      <c r="K53" s="1252"/>
      <c r="L53" s="1252"/>
      <c r="M53" s="1252"/>
      <c r="N53" s="1252"/>
      <c r="O53" s="1252"/>
      <c r="P53" s="1252"/>
      <c r="Q53" s="1252"/>
      <c r="R53" s="1252"/>
      <c r="S53" s="1252"/>
      <c r="T53" s="1252"/>
      <c r="U53" s="1252"/>
      <c r="V53" s="1252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6"/>
      <c r="AI53" s="1246"/>
      <c r="AJ53" s="1246"/>
      <c r="AK53" s="1246"/>
      <c r="AL53" s="1246"/>
      <c r="AM53" s="1246"/>
      <c r="AN53" s="1246"/>
      <c r="AO53" s="1246"/>
      <c r="AP53" s="1246"/>
      <c r="AQ53" s="1246"/>
      <c r="AR53" s="1246"/>
      <c r="AS53" s="1246"/>
      <c r="AT53" s="1246"/>
      <c r="AU53" s="1246"/>
      <c r="AV53" s="1246"/>
      <c r="AW53" s="1246"/>
      <c r="AX53" s="1246"/>
      <c r="AY53" s="1246"/>
      <c r="AZ53" s="1246"/>
      <c r="BA53" s="1246"/>
      <c r="BB53" s="1246"/>
      <c r="BC53" s="1246"/>
      <c r="BD53" s="1246"/>
      <c r="BE53" s="1246"/>
      <c r="BF53" s="1246"/>
      <c r="BG53" s="1246"/>
      <c r="BH53" s="1246"/>
      <c r="BI53" s="1246"/>
      <c r="BJ53" s="1246"/>
      <c r="BK53" s="1246"/>
      <c r="BL53" s="1246"/>
      <c r="BM53" s="1246"/>
      <c r="BN53" s="1246"/>
      <c r="BO53" s="1246"/>
      <c r="BP53" s="1246"/>
      <c r="BQ53" s="1246"/>
      <c r="BR53" s="1246"/>
      <c r="BS53" s="1246"/>
      <c r="BT53" s="1246"/>
      <c r="BU53" s="1246"/>
      <c r="BV53" s="1246"/>
      <c r="BW53" s="1246"/>
      <c r="BX53" s="1246"/>
      <c r="BY53" s="1246"/>
      <c r="BZ53" s="1246"/>
      <c r="CA53" s="1246"/>
      <c r="CB53" s="1246"/>
      <c r="CC53" s="1246"/>
      <c r="CD53" s="1246"/>
      <c r="CE53" s="1246"/>
      <c r="CF53" s="1246"/>
      <c r="CG53" s="1246"/>
      <c r="CH53" s="1246"/>
      <c r="CI53" s="1246"/>
      <c r="CJ53" s="1246"/>
      <c r="CK53" s="1246"/>
      <c r="CL53" s="1246"/>
      <c r="CM53" s="1246"/>
      <c r="CN53" s="1246"/>
      <c r="CO53" s="1246"/>
      <c r="CP53" s="1246"/>
      <c r="CQ53" s="1246"/>
      <c r="CR53" s="1246"/>
      <c r="CS53" s="1246"/>
      <c r="CT53" s="1246"/>
      <c r="CU53" s="1246"/>
      <c r="CV53" s="1246"/>
      <c r="CW53" s="1246"/>
      <c r="CX53" s="1246"/>
      <c r="CY53" s="1246"/>
      <c r="CZ53" s="1246"/>
      <c r="DA53" s="1246"/>
      <c r="DB53" s="1246"/>
      <c r="DC53" s="1246"/>
      <c r="DD53" s="1246"/>
      <c r="DE53" s="1246"/>
      <c r="DF53" s="1246"/>
      <c r="DG53" s="1246"/>
      <c r="DH53" s="1246"/>
      <c r="DI53" s="1246"/>
      <c r="DJ53" s="1246"/>
      <c r="DK53" s="1246"/>
      <c r="DL53" s="1246"/>
      <c r="DM53" s="1246"/>
      <c r="DN53" s="1246"/>
      <c r="DO53" s="1246"/>
      <c r="DP53" s="1246"/>
    </row>
    <row r="54" spans="1:120" s="1259" customFormat="1" ht="75" customHeight="1" x14ac:dyDescent="0.25">
      <c r="A54" s="1260"/>
      <c r="B54" s="1261" t="s">
        <v>798</v>
      </c>
      <c r="C54" s="1230" t="s">
        <v>473</v>
      </c>
      <c r="D54" s="1249" t="s">
        <v>439</v>
      </c>
      <c r="E54" s="1253">
        <v>291501.59000000003</v>
      </c>
      <c r="F54" s="1247" t="s">
        <v>1572</v>
      </c>
      <c r="G54" s="1263" t="s">
        <v>2927</v>
      </c>
      <c r="H54" s="1252" t="s">
        <v>3013</v>
      </c>
      <c r="I54" s="1252"/>
      <c r="J54" s="1252" t="s">
        <v>2330</v>
      </c>
      <c r="K54" s="1252"/>
      <c r="L54" s="1252"/>
      <c r="M54" s="1252">
        <v>334901.5</v>
      </c>
      <c r="N54" s="1252"/>
      <c r="O54" s="1252"/>
      <c r="P54" s="1252"/>
      <c r="Q54" s="1252"/>
      <c r="R54" s="1252"/>
      <c r="S54" s="1252"/>
      <c r="T54" s="1252"/>
      <c r="U54" s="1252"/>
      <c r="V54" s="1252" t="s">
        <v>2928</v>
      </c>
      <c r="W54" s="1246"/>
      <c r="X54" s="1246"/>
      <c r="Y54" s="1246"/>
      <c r="Z54" s="1246"/>
      <c r="AA54" s="1246"/>
      <c r="AB54" s="1246"/>
      <c r="AC54" s="1246"/>
      <c r="AD54" s="1246"/>
      <c r="AE54" s="1246"/>
      <c r="AF54" s="1246"/>
      <c r="AG54" s="1246"/>
      <c r="AH54" s="1246"/>
      <c r="AI54" s="1246"/>
      <c r="AJ54" s="1246"/>
      <c r="AK54" s="1246"/>
      <c r="AL54" s="1246"/>
      <c r="AM54" s="1246"/>
      <c r="AN54" s="1246"/>
      <c r="AO54" s="1246"/>
      <c r="AP54" s="1246"/>
      <c r="AQ54" s="1246"/>
      <c r="AR54" s="1246"/>
      <c r="AS54" s="1246"/>
      <c r="AT54" s="1246"/>
      <c r="AU54" s="1246"/>
      <c r="AV54" s="1246"/>
      <c r="AW54" s="1246"/>
      <c r="AX54" s="1246"/>
      <c r="AY54" s="1246"/>
      <c r="AZ54" s="1246"/>
      <c r="BA54" s="1246"/>
      <c r="BB54" s="1246"/>
      <c r="BC54" s="1246"/>
      <c r="BD54" s="1246"/>
      <c r="BE54" s="1246"/>
      <c r="BF54" s="1246"/>
      <c r="BG54" s="1246"/>
      <c r="BH54" s="1246"/>
      <c r="BI54" s="1246"/>
      <c r="BJ54" s="1246"/>
      <c r="BK54" s="1246"/>
      <c r="BL54" s="1246"/>
      <c r="BM54" s="1246"/>
      <c r="BN54" s="1246"/>
      <c r="BO54" s="1246"/>
      <c r="BP54" s="1246"/>
      <c r="BQ54" s="1246"/>
      <c r="BR54" s="1246"/>
      <c r="BS54" s="1246"/>
      <c r="BT54" s="1246"/>
      <c r="BU54" s="1246"/>
      <c r="BV54" s="1246"/>
      <c r="BW54" s="1246"/>
      <c r="BX54" s="1246"/>
      <c r="BY54" s="1246"/>
      <c r="BZ54" s="1246"/>
      <c r="CA54" s="1246"/>
      <c r="CB54" s="1246"/>
      <c r="CC54" s="1246"/>
      <c r="CD54" s="1246"/>
      <c r="CE54" s="1246"/>
      <c r="CF54" s="1246"/>
      <c r="CG54" s="1246"/>
      <c r="CH54" s="1246"/>
      <c r="CI54" s="1246"/>
      <c r="CJ54" s="1246"/>
      <c r="CK54" s="1246"/>
      <c r="CL54" s="1246"/>
      <c r="CM54" s="1246"/>
      <c r="CN54" s="1246"/>
      <c r="CO54" s="1246"/>
      <c r="CP54" s="1246"/>
      <c r="CQ54" s="1246"/>
      <c r="CR54" s="1246"/>
      <c r="CS54" s="1246"/>
      <c r="CT54" s="1246"/>
      <c r="CU54" s="1246"/>
      <c r="CV54" s="1246"/>
      <c r="CW54" s="1246"/>
      <c r="CX54" s="1246"/>
      <c r="CY54" s="1246"/>
      <c r="CZ54" s="1246"/>
      <c r="DA54" s="1246"/>
      <c r="DB54" s="1246"/>
      <c r="DC54" s="1246"/>
      <c r="DD54" s="1246"/>
      <c r="DE54" s="1246"/>
      <c r="DF54" s="1246"/>
      <c r="DG54" s="1246"/>
      <c r="DH54" s="1246"/>
      <c r="DI54" s="1246"/>
      <c r="DJ54" s="1246"/>
      <c r="DK54" s="1246"/>
      <c r="DL54" s="1246"/>
      <c r="DM54" s="1246"/>
      <c r="DN54" s="1246"/>
      <c r="DO54" s="1246"/>
      <c r="DP54" s="1246"/>
    </row>
    <row r="55" spans="1:120" s="1259" customFormat="1" ht="87.75" customHeight="1" x14ac:dyDescent="0.25">
      <c r="A55" s="1260"/>
      <c r="B55" s="1261" t="s">
        <v>1629</v>
      </c>
      <c r="C55" s="1230" t="s">
        <v>474</v>
      </c>
      <c r="D55" s="1249" t="s">
        <v>439</v>
      </c>
      <c r="E55" s="1253">
        <v>129079.24</v>
      </c>
      <c r="F55" s="1247" t="s">
        <v>1573</v>
      </c>
      <c r="G55" s="1263" t="s">
        <v>2929</v>
      </c>
      <c r="H55" s="1252" t="s">
        <v>3014</v>
      </c>
      <c r="I55" s="1252"/>
      <c r="J55" s="1252" t="s">
        <v>2436</v>
      </c>
      <c r="K55" s="1252"/>
      <c r="L55" s="1252"/>
      <c r="M55" s="1252">
        <v>148000</v>
      </c>
      <c r="N55" s="1252"/>
      <c r="O55" s="1252"/>
      <c r="P55" s="1252"/>
      <c r="Q55" s="1252"/>
      <c r="R55" s="1252"/>
      <c r="S55" s="1252"/>
      <c r="T55" s="1252"/>
      <c r="U55" s="1252"/>
      <c r="V55" s="1252" t="s">
        <v>2928</v>
      </c>
      <c r="W55" s="1246"/>
      <c r="X55" s="1246"/>
      <c r="Y55" s="1246"/>
      <c r="Z55" s="1246"/>
      <c r="AA55" s="1246"/>
      <c r="AB55" s="1246"/>
      <c r="AC55" s="1246"/>
      <c r="AD55" s="1246"/>
      <c r="AE55" s="1246"/>
      <c r="AF55" s="1246"/>
      <c r="AG55" s="1246"/>
      <c r="AH55" s="1246"/>
      <c r="AI55" s="1246"/>
      <c r="AJ55" s="1246"/>
      <c r="AK55" s="1246"/>
      <c r="AL55" s="1246"/>
      <c r="AM55" s="1246"/>
      <c r="AN55" s="1246"/>
      <c r="AO55" s="1246"/>
      <c r="AP55" s="1246"/>
      <c r="AQ55" s="1246"/>
      <c r="AR55" s="1246"/>
      <c r="AS55" s="1246"/>
      <c r="AT55" s="1246"/>
      <c r="AU55" s="1246"/>
      <c r="AV55" s="1246"/>
      <c r="AW55" s="1246"/>
      <c r="AX55" s="1246"/>
      <c r="AY55" s="1246"/>
      <c r="AZ55" s="1246"/>
      <c r="BA55" s="1246"/>
      <c r="BB55" s="1246"/>
      <c r="BC55" s="1246"/>
      <c r="BD55" s="1246"/>
      <c r="BE55" s="1246"/>
      <c r="BF55" s="1246"/>
      <c r="BG55" s="1246"/>
      <c r="BH55" s="1246"/>
      <c r="BI55" s="1246"/>
      <c r="BJ55" s="1246"/>
      <c r="BK55" s="1246"/>
      <c r="BL55" s="1246"/>
      <c r="BM55" s="1246"/>
      <c r="BN55" s="1246"/>
      <c r="BO55" s="1246"/>
      <c r="BP55" s="1246"/>
      <c r="BQ55" s="1246"/>
      <c r="BR55" s="1246"/>
      <c r="BS55" s="1246"/>
      <c r="BT55" s="1246"/>
      <c r="BU55" s="1246"/>
      <c r="BV55" s="1246"/>
      <c r="BW55" s="1246"/>
      <c r="BX55" s="1246"/>
      <c r="BY55" s="1246"/>
      <c r="BZ55" s="1246"/>
      <c r="CA55" s="1246"/>
      <c r="CB55" s="1246"/>
      <c r="CC55" s="1246"/>
      <c r="CD55" s="1246"/>
      <c r="CE55" s="1246"/>
      <c r="CF55" s="1246"/>
      <c r="CG55" s="1246"/>
      <c r="CH55" s="1246"/>
      <c r="CI55" s="1246"/>
      <c r="CJ55" s="1246"/>
      <c r="CK55" s="1246"/>
      <c r="CL55" s="1246"/>
      <c r="CM55" s="1246"/>
      <c r="CN55" s="1246"/>
      <c r="CO55" s="1246"/>
      <c r="CP55" s="1246"/>
      <c r="CQ55" s="1246"/>
      <c r="CR55" s="1246"/>
      <c r="CS55" s="1246"/>
      <c r="CT55" s="1246"/>
      <c r="CU55" s="1246"/>
      <c r="CV55" s="1246"/>
      <c r="CW55" s="1246"/>
      <c r="CX55" s="1246"/>
      <c r="CY55" s="1246"/>
      <c r="CZ55" s="1246"/>
      <c r="DA55" s="1246"/>
      <c r="DB55" s="1246"/>
      <c r="DC55" s="1246"/>
      <c r="DD55" s="1246"/>
      <c r="DE55" s="1246"/>
      <c r="DF55" s="1246"/>
      <c r="DG55" s="1246"/>
      <c r="DH55" s="1246"/>
      <c r="DI55" s="1246"/>
      <c r="DJ55" s="1246"/>
      <c r="DK55" s="1246"/>
      <c r="DL55" s="1246"/>
      <c r="DM55" s="1246"/>
      <c r="DN55" s="1246"/>
      <c r="DO55" s="1246"/>
      <c r="DP55" s="1246"/>
    </row>
    <row r="56" spans="1:120" s="1259" customFormat="1" ht="78.75" customHeight="1" x14ac:dyDescent="0.25">
      <c r="A56" s="1260"/>
      <c r="B56" s="1261" t="s">
        <v>478</v>
      </c>
      <c r="C56" s="1230" t="s">
        <v>474</v>
      </c>
      <c r="D56" s="1249" t="s">
        <v>439</v>
      </c>
      <c r="E56" s="1253">
        <v>17165.830000000002</v>
      </c>
      <c r="F56" s="1247" t="s">
        <v>1574</v>
      </c>
      <c r="G56" s="1263" t="s">
        <v>2930</v>
      </c>
      <c r="H56" s="1252" t="s">
        <v>3015</v>
      </c>
      <c r="I56" s="1252"/>
      <c r="J56" s="1252" t="s">
        <v>2599</v>
      </c>
      <c r="K56" s="1252"/>
      <c r="L56" s="1252"/>
      <c r="M56" s="1252">
        <v>16900</v>
      </c>
      <c r="N56" s="1252"/>
      <c r="O56" s="1252"/>
      <c r="P56" s="1252"/>
      <c r="Q56" s="1252"/>
      <c r="R56" s="1252"/>
      <c r="S56" s="1252"/>
      <c r="T56" s="1252"/>
      <c r="U56" s="1252"/>
      <c r="V56" s="1252" t="s">
        <v>2928</v>
      </c>
      <c r="W56" s="1246"/>
      <c r="X56" s="1246"/>
      <c r="Y56" s="1246"/>
      <c r="Z56" s="1246"/>
      <c r="AA56" s="1246"/>
      <c r="AB56" s="1246"/>
      <c r="AC56" s="1246"/>
      <c r="AD56" s="1246"/>
      <c r="AE56" s="1246"/>
      <c r="AF56" s="1246"/>
      <c r="AG56" s="1246"/>
      <c r="AH56" s="1246"/>
      <c r="AI56" s="1246"/>
      <c r="AJ56" s="1246"/>
      <c r="AK56" s="1246"/>
      <c r="AL56" s="1246"/>
      <c r="AM56" s="1246"/>
      <c r="AN56" s="1246"/>
      <c r="AO56" s="1246"/>
      <c r="AP56" s="1246"/>
      <c r="AQ56" s="1246"/>
      <c r="AR56" s="1246"/>
      <c r="AS56" s="1246"/>
      <c r="AT56" s="1246"/>
      <c r="AU56" s="1246"/>
      <c r="AV56" s="1246"/>
      <c r="AW56" s="1246"/>
      <c r="AX56" s="1246"/>
      <c r="AY56" s="1246"/>
      <c r="AZ56" s="1246"/>
      <c r="BA56" s="1246"/>
      <c r="BB56" s="1246"/>
      <c r="BC56" s="1246"/>
      <c r="BD56" s="1246"/>
      <c r="BE56" s="1246"/>
      <c r="BF56" s="1246"/>
      <c r="BG56" s="1246"/>
      <c r="BH56" s="1246"/>
      <c r="BI56" s="1246"/>
      <c r="BJ56" s="1246"/>
      <c r="BK56" s="1246"/>
      <c r="BL56" s="1246"/>
      <c r="BM56" s="1246"/>
      <c r="BN56" s="1246"/>
      <c r="BO56" s="1246"/>
      <c r="BP56" s="1246"/>
      <c r="BQ56" s="1246"/>
      <c r="BR56" s="1246"/>
      <c r="BS56" s="1246"/>
      <c r="BT56" s="1246"/>
      <c r="BU56" s="1246"/>
      <c r="BV56" s="1246"/>
      <c r="BW56" s="1246"/>
      <c r="BX56" s="1246"/>
      <c r="BY56" s="1246"/>
      <c r="BZ56" s="1246"/>
      <c r="CA56" s="1246"/>
      <c r="CB56" s="1246"/>
      <c r="CC56" s="1246"/>
      <c r="CD56" s="1246"/>
      <c r="CE56" s="1246"/>
      <c r="CF56" s="1246"/>
      <c r="CG56" s="1246"/>
      <c r="CH56" s="1246"/>
      <c r="CI56" s="1246"/>
      <c r="CJ56" s="1246"/>
      <c r="CK56" s="1246"/>
      <c r="CL56" s="1246"/>
      <c r="CM56" s="1246"/>
      <c r="CN56" s="1246"/>
      <c r="CO56" s="1246"/>
      <c r="CP56" s="1246"/>
      <c r="CQ56" s="1246"/>
      <c r="CR56" s="1246"/>
      <c r="CS56" s="1246"/>
      <c r="CT56" s="1246"/>
      <c r="CU56" s="1246"/>
      <c r="CV56" s="1246"/>
      <c r="CW56" s="1246"/>
      <c r="CX56" s="1246"/>
      <c r="CY56" s="1246"/>
      <c r="CZ56" s="1246"/>
      <c r="DA56" s="1246"/>
      <c r="DB56" s="1246"/>
      <c r="DC56" s="1246"/>
      <c r="DD56" s="1246"/>
      <c r="DE56" s="1246"/>
      <c r="DF56" s="1246"/>
      <c r="DG56" s="1246"/>
      <c r="DH56" s="1246"/>
      <c r="DI56" s="1246"/>
      <c r="DJ56" s="1246"/>
      <c r="DK56" s="1246"/>
      <c r="DL56" s="1246"/>
      <c r="DM56" s="1246"/>
      <c r="DN56" s="1246"/>
      <c r="DO56" s="1246"/>
      <c r="DP56" s="1246"/>
    </row>
    <row r="57" spans="1:120" s="1259" customFormat="1" ht="84" customHeight="1" x14ac:dyDescent="0.25">
      <c r="A57" s="1260"/>
      <c r="B57" s="1261" t="s">
        <v>479</v>
      </c>
      <c r="C57" s="1230" t="s">
        <v>475</v>
      </c>
      <c r="D57" s="1249" t="s">
        <v>439</v>
      </c>
      <c r="E57" s="1253">
        <v>209273.39</v>
      </c>
      <c r="F57" s="1247" t="s">
        <v>1575</v>
      </c>
      <c r="G57" s="1263" t="s">
        <v>2931</v>
      </c>
      <c r="H57" s="1252" t="s">
        <v>3016</v>
      </c>
      <c r="I57" s="1252"/>
      <c r="J57" s="1252" t="s">
        <v>2443</v>
      </c>
      <c r="K57" s="1252">
        <v>70840</v>
      </c>
      <c r="L57" s="1252"/>
      <c r="M57" s="1252"/>
      <c r="N57" s="1252"/>
      <c r="O57" s="1252"/>
      <c r="P57" s="1252"/>
      <c r="Q57" s="1252"/>
      <c r="R57" s="1252"/>
      <c r="S57" s="1252"/>
      <c r="T57" s="1252"/>
      <c r="U57" s="1252"/>
      <c r="V57" s="1252" t="s">
        <v>2928</v>
      </c>
      <c r="W57" s="1246"/>
      <c r="X57" s="1246"/>
      <c r="Y57" s="1246"/>
      <c r="Z57" s="1246"/>
      <c r="AA57" s="1246"/>
      <c r="AB57" s="1246"/>
      <c r="AC57" s="1246"/>
      <c r="AD57" s="1246"/>
      <c r="AE57" s="1246"/>
      <c r="AF57" s="1246"/>
      <c r="AG57" s="1246"/>
      <c r="AH57" s="1246"/>
      <c r="AI57" s="1246"/>
      <c r="AJ57" s="1246"/>
      <c r="AK57" s="1246"/>
      <c r="AL57" s="1246"/>
      <c r="AM57" s="1246"/>
      <c r="AN57" s="1246"/>
      <c r="AO57" s="1246"/>
      <c r="AP57" s="1246"/>
      <c r="AQ57" s="1246"/>
      <c r="AR57" s="1246"/>
      <c r="AS57" s="1246"/>
      <c r="AT57" s="1246"/>
      <c r="AU57" s="1246"/>
      <c r="AV57" s="1246"/>
      <c r="AW57" s="1246"/>
      <c r="AX57" s="1246"/>
      <c r="AY57" s="1246"/>
      <c r="AZ57" s="1246"/>
      <c r="BA57" s="1246"/>
      <c r="BB57" s="1246"/>
      <c r="BC57" s="1246"/>
      <c r="BD57" s="1246"/>
      <c r="BE57" s="1246"/>
      <c r="BF57" s="1246"/>
      <c r="BG57" s="1246"/>
      <c r="BH57" s="1246"/>
      <c r="BI57" s="1246"/>
      <c r="BJ57" s="1246"/>
      <c r="BK57" s="1246"/>
      <c r="BL57" s="1246"/>
      <c r="BM57" s="1246"/>
      <c r="BN57" s="1246"/>
      <c r="BO57" s="1246"/>
      <c r="BP57" s="1246"/>
      <c r="BQ57" s="1246"/>
      <c r="BR57" s="1246"/>
      <c r="BS57" s="1246"/>
      <c r="BT57" s="1246"/>
      <c r="BU57" s="1246"/>
      <c r="BV57" s="1246"/>
      <c r="BW57" s="1246"/>
      <c r="BX57" s="1246"/>
      <c r="BY57" s="1246"/>
      <c r="BZ57" s="1246"/>
      <c r="CA57" s="1246"/>
      <c r="CB57" s="1246"/>
      <c r="CC57" s="1246"/>
      <c r="CD57" s="1246"/>
      <c r="CE57" s="1246"/>
      <c r="CF57" s="1246"/>
      <c r="CG57" s="1246"/>
      <c r="CH57" s="1246"/>
      <c r="CI57" s="1246"/>
      <c r="CJ57" s="1246"/>
      <c r="CK57" s="1246"/>
      <c r="CL57" s="1246"/>
      <c r="CM57" s="1246"/>
      <c r="CN57" s="1246"/>
      <c r="CO57" s="1246"/>
      <c r="CP57" s="1246"/>
      <c r="CQ57" s="1246"/>
      <c r="CR57" s="1246"/>
      <c r="CS57" s="1246"/>
      <c r="CT57" s="1246"/>
      <c r="CU57" s="1246"/>
      <c r="CV57" s="1246"/>
      <c r="CW57" s="1246"/>
      <c r="CX57" s="1246"/>
      <c r="CY57" s="1246"/>
      <c r="CZ57" s="1246"/>
      <c r="DA57" s="1246"/>
      <c r="DB57" s="1246"/>
      <c r="DC57" s="1246"/>
      <c r="DD57" s="1246"/>
      <c r="DE57" s="1246"/>
      <c r="DF57" s="1246"/>
      <c r="DG57" s="1246"/>
      <c r="DH57" s="1246"/>
      <c r="DI57" s="1246"/>
      <c r="DJ57" s="1246"/>
      <c r="DK57" s="1246"/>
      <c r="DL57" s="1246"/>
      <c r="DM57" s="1246"/>
      <c r="DN57" s="1246"/>
      <c r="DO57" s="1246"/>
      <c r="DP57" s="1246"/>
    </row>
    <row r="58" spans="1:120" s="1259" customFormat="1" ht="99.75" customHeight="1" x14ac:dyDescent="0.25">
      <c r="A58" s="1260"/>
      <c r="B58" s="1261" t="s">
        <v>479</v>
      </c>
      <c r="C58" s="1230" t="s">
        <v>475</v>
      </c>
      <c r="D58" s="1249" t="s">
        <v>439</v>
      </c>
      <c r="E58" s="1253">
        <v>288582.99</v>
      </c>
      <c r="F58" s="1247" t="s">
        <v>1576</v>
      </c>
      <c r="G58" s="1263" t="s">
        <v>2932</v>
      </c>
      <c r="H58" s="1252" t="s">
        <v>3017</v>
      </c>
      <c r="I58" s="1252"/>
      <c r="J58" s="1252" t="s">
        <v>2577</v>
      </c>
      <c r="K58" s="1252"/>
      <c r="L58" s="1252"/>
      <c r="M58" s="1252">
        <v>304867.76</v>
      </c>
      <c r="N58" s="1252"/>
      <c r="O58" s="1252"/>
      <c r="P58" s="1252"/>
      <c r="Q58" s="1252"/>
      <c r="R58" s="1252"/>
      <c r="S58" s="1252"/>
      <c r="T58" s="1252"/>
      <c r="U58" s="1252"/>
      <c r="V58" s="1252" t="s">
        <v>2933</v>
      </c>
      <c r="W58" s="1246"/>
      <c r="X58" s="1246"/>
      <c r="Y58" s="1246"/>
      <c r="Z58" s="1246"/>
      <c r="AA58" s="1246"/>
      <c r="AB58" s="1246"/>
      <c r="AC58" s="1246"/>
      <c r="AD58" s="1246"/>
      <c r="AE58" s="1246"/>
      <c r="AF58" s="1246"/>
      <c r="AG58" s="1246"/>
      <c r="AH58" s="1246"/>
      <c r="AI58" s="1246"/>
      <c r="AJ58" s="1246"/>
      <c r="AK58" s="1246"/>
      <c r="AL58" s="1246"/>
      <c r="AM58" s="1246"/>
      <c r="AN58" s="1246"/>
      <c r="AO58" s="1246"/>
      <c r="AP58" s="1246"/>
      <c r="AQ58" s="1246"/>
      <c r="AR58" s="1246"/>
      <c r="AS58" s="1246"/>
      <c r="AT58" s="1246"/>
      <c r="AU58" s="1246"/>
      <c r="AV58" s="1246"/>
      <c r="AW58" s="1246"/>
      <c r="AX58" s="1246"/>
      <c r="AY58" s="1246"/>
      <c r="AZ58" s="1246"/>
      <c r="BA58" s="1246"/>
      <c r="BB58" s="1246"/>
      <c r="BC58" s="1246"/>
      <c r="BD58" s="1246"/>
      <c r="BE58" s="1246"/>
      <c r="BF58" s="1246"/>
      <c r="BG58" s="1246"/>
      <c r="BH58" s="1246"/>
      <c r="BI58" s="1246"/>
      <c r="BJ58" s="1246"/>
      <c r="BK58" s="1246"/>
      <c r="BL58" s="1246"/>
      <c r="BM58" s="1246"/>
      <c r="BN58" s="1246"/>
      <c r="BO58" s="1246"/>
      <c r="BP58" s="1246"/>
      <c r="BQ58" s="1246"/>
      <c r="BR58" s="1246"/>
      <c r="BS58" s="1246"/>
      <c r="BT58" s="1246"/>
      <c r="BU58" s="1246"/>
      <c r="BV58" s="1246"/>
      <c r="BW58" s="1246"/>
      <c r="BX58" s="1246"/>
      <c r="BY58" s="1246"/>
      <c r="BZ58" s="1246"/>
      <c r="CA58" s="1246"/>
      <c r="CB58" s="1246"/>
      <c r="CC58" s="1246"/>
      <c r="CD58" s="1246"/>
      <c r="CE58" s="1246"/>
      <c r="CF58" s="1246"/>
      <c r="CG58" s="1246"/>
      <c r="CH58" s="1246"/>
      <c r="CI58" s="1246"/>
      <c r="CJ58" s="1246"/>
      <c r="CK58" s="1246"/>
      <c r="CL58" s="1246"/>
      <c r="CM58" s="1246"/>
      <c r="CN58" s="1246"/>
      <c r="CO58" s="1246"/>
      <c r="CP58" s="1246"/>
      <c r="CQ58" s="1246"/>
      <c r="CR58" s="1246"/>
      <c r="CS58" s="1246"/>
      <c r="CT58" s="1246"/>
      <c r="CU58" s="1246"/>
      <c r="CV58" s="1246"/>
      <c r="CW58" s="1246"/>
      <c r="CX58" s="1246"/>
      <c r="CY58" s="1246"/>
      <c r="CZ58" s="1246"/>
      <c r="DA58" s="1246"/>
      <c r="DB58" s="1246"/>
      <c r="DC58" s="1246"/>
      <c r="DD58" s="1246"/>
      <c r="DE58" s="1246"/>
      <c r="DF58" s="1246"/>
      <c r="DG58" s="1246"/>
      <c r="DH58" s="1246"/>
      <c r="DI58" s="1246"/>
      <c r="DJ58" s="1246"/>
      <c r="DK58" s="1246"/>
      <c r="DL58" s="1246"/>
      <c r="DM58" s="1246"/>
      <c r="DN58" s="1246"/>
      <c r="DO58" s="1246"/>
      <c r="DP58" s="1246"/>
    </row>
    <row r="59" spans="1:120" s="1259" customFormat="1" ht="97.5" customHeight="1" x14ac:dyDescent="0.25">
      <c r="A59" s="1260"/>
      <c r="B59" s="1261" t="s">
        <v>480</v>
      </c>
      <c r="C59" s="1230" t="s">
        <v>483</v>
      </c>
      <c r="D59" s="1249" t="s">
        <v>439</v>
      </c>
      <c r="E59" s="1253">
        <v>287347.55</v>
      </c>
      <c r="F59" s="1247" t="s">
        <v>1577</v>
      </c>
      <c r="G59" s="1263" t="s">
        <v>2934</v>
      </c>
      <c r="H59" s="1252" t="s">
        <v>3018</v>
      </c>
      <c r="I59" s="1252"/>
      <c r="J59" s="1252" t="s">
        <v>2568</v>
      </c>
      <c r="K59" s="1252">
        <v>281175</v>
      </c>
      <c r="L59" s="1252"/>
      <c r="M59" s="1252"/>
      <c r="N59" s="1252"/>
      <c r="O59" s="1252"/>
      <c r="P59" s="1252"/>
      <c r="Q59" s="1252"/>
      <c r="R59" s="1252"/>
      <c r="S59" s="1252"/>
      <c r="T59" s="1252"/>
      <c r="U59" s="1252"/>
      <c r="V59" s="1252" t="s">
        <v>2923</v>
      </c>
      <c r="W59" s="1246"/>
      <c r="X59" s="1246"/>
      <c r="Y59" s="1246"/>
      <c r="Z59" s="1246"/>
      <c r="AA59" s="1246"/>
      <c r="AB59" s="1246"/>
      <c r="AC59" s="1246"/>
      <c r="AD59" s="1246"/>
      <c r="AE59" s="1246"/>
      <c r="AF59" s="1246"/>
      <c r="AG59" s="1246"/>
      <c r="AH59" s="1246"/>
      <c r="AI59" s="1246"/>
      <c r="AJ59" s="1246"/>
      <c r="AK59" s="1246"/>
      <c r="AL59" s="1246"/>
      <c r="AM59" s="1246"/>
      <c r="AN59" s="1246"/>
      <c r="AO59" s="1246"/>
      <c r="AP59" s="1246"/>
      <c r="AQ59" s="1246"/>
      <c r="AR59" s="1246"/>
      <c r="AS59" s="1246"/>
      <c r="AT59" s="1246"/>
      <c r="AU59" s="1246"/>
      <c r="AV59" s="1246"/>
      <c r="AW59" s="1246"/>
      <c r="AX59" s="1246"/>
      <c r="AY59" s="1246"/>
      <c r="AZ59" s="1246"/>
      <c r="BA59" s="1246"/>
      <c r="BB59" s="1246"/>
      <c r="BC59" s="1246"/>
      <c r="BD59" s="1246"/>
      <c r="BE59" s="1246"/>
      <c r="BF59" s="1246"/>
      <c r="BG59" s="1246"/>
      <c r="BH59" s="1246"/>
      <c r="BI59" s="1246"/>
      <c r="BJ59" s="1246"/>
      <c r="BK59" s="1246"/>
      <c r="BL59" s="1246"/>
      <c r="BM59" s="1246"/>
      <c r="BN59" s="1246"/>
      <c r="BO59" s="1246"/>
      <c r="BP59" s="1246"/>
      <c r="BQ59" s="1246"/>
      <c r="BR59" s="1246"/>
      <c r="BS59" s="1246"/>
      <c r="BT59" s="1246"/>
      <c r="BU59" s="1246"/>
      <c r="BV59" s="1246"/>
      <c r="BW59" s="1246"/>
      <c r="BX59" s="1246"/>
      <c r="BY59" s="1246"/>
      <c r="BZ59" s="1246"/>
      <c r="CA59" s="1246"/>
      <c r="CB59" s="1246"/>
      <c r="CC59" s="1246"/>
      <c r="CD59" s="1246"/>
      <c r="CE59" s="1246"/>
      <c r="CF59" s="1246"/>
      <c r="CG59" s="1246"/>
      <c r="CH59" s="1246"/>
      <c r="CI59" s="1246"/>
      <c r="CJ59" s="1246"/>
      <c r="CK59" s="1246"/>
      <c r="CL59" s="1246"/>
      <c r="CM59" s="1246"/>
      <c r="CN59" s="1246"/>
      <c r="CO59" s="1246"/>
      <c r="CP59" s="1246"/>
      <c r="CQ59" s="1246"/>
      <c r="CR59" s="1246"/>
      <c r="CS59" s="1246"/>
      <c r="CT59" s="1246"/>
      <c r="CU59" s="1246"/>
      <c r="CV59" s="1246"/>
      <c r="CW59" s="1246"/>
      <c r="CX59" s="1246"/>
      <c r="CY59" s="1246"/>
      <c r="CZ59" s="1246"/>
      <c r="DA59" s="1246"/>
      <c r="DB59" s="1246"/>
      <c r="DC59" s="1246"/>
      <c r="DD59" s="1246"/>
      <c r="DE59" s="1246"/>
      <c r="DF59" s="1246"/>
      <c r="DG59" s="1246"/>
      <c r="DH59" s="1246"/>
      <c r="DI59" s="1246"/>
      <c r="DJ59" s="1246"/>
      <c r="DK59" s="1246"/>
      <c r="DL59" s="1246"/>
      <c r="DM59" s="1246"/>
      <c r="DN59" s="1246"/>
      <c r="DO59" s="1246"/>
      <c r="DP59" s="1246"/>
    </row>
    <row r="60" spans="1:120" s="1259" customFormat="1" ht="87.75" customHeight="1" x14ac:dyDescent="0.25">
      <c r="A60" s="1260"/>
      <c r="B60" s="1261" t="s">
        <v>480</v>
      </c>
      <c r="C60" s="1230" t="s">
        <v>477</v>
      </c>
      <c r="D60" s="1249" t="s">
        <v>439</v>
      </c>
      <c r="E60" s="1253">
        <v>25490.57</v>
      </c>
      <c r="F60" s="1247" t="s">
        <v>1578</v>
      </c>
      <c r="G60" s="1263" t="s">
        <v>2935</v>
      </c>
      <c r="H60" s="1252" t="s">
        <v>3019</v>
      </c>
      <c r="I60" s="1252"/>
      <c r="J60" s="1252" t="s">
        <v>2576</v>
      </c>
      <c r="K60" s="1252"/>
      <c r="L60" s="1252"/>
      <c r="M60" s="1252">
        <v>27529.8</v>
      </c>
      <c r="N60" s="1252"/>
      <c r="O60" s="1252"/>
      <c r="P60" s="1252"/>
      <c r="Q60" s="1252"/>
      <c r="R60" s="1252"/>
      <c r="S60" s="1252"/>
      <c r="T60" s="1252"/>
      <c r="U60" s="1252"/>
      <c r="V60" s="1252" t="s">
        <v>2936</v>
      </c>
      <c r="W60" s="1246"/>
      <c r="X60" s="1246"/>
      <c r="Y60" s="1246"/>
      <c r="Z60" s="1246"/>
      <c r="AA60" s="1246"/>
      <c r="AB60" s="1246"/>
      <c r="AC60" s="1246"/>
      <c r="AD60" s="1246"/>
      <c r="AE60" s="1246"/>
      <c r="AF60" s="1246"/>
      <c r="AG60" s="1246"/>
      <c r="AH60" s="1246"/>
      <c r="AI60" s="1246"/>
      <c r="AJ60" s="1246"/>
      <c r="AK60" s="1246"/>
      <c r="AL60" s="1246"/>
      <c r="AM60" s="1246"/>
      <c r="AN60" s="1246"/>
      <c r="AO60" s="1246"/>
      <c r="AP60" s="1246"/>
      <c r="AQ60" s="1246"/>
      <c r="AR60" s="1246"/>
      <c r="AS60" s="1246"/>
      <c r="AT60" s="1246"/>
      <c r="AU60" s="1246"/>
      <c r="AV60" s="1246"/>
      <c r="AW60" s="1246"/>
      <c r="AX60" s="1246"/>
      <c r="AY60" s="1246"/>
      <c r="AZ60" s="1246"/>
      <c r="BA60" s="1246"/>
      <c r="BB60" s="1246"/>
      <c r="BC60" s="1246"/>
      <c r="BD60" s="1246"/>
      <c r="BE60" s="1246"/>
      <c r="BF60" s="1246"/>
      <c r="BG60" s="1246"/>
      <c r="BH60" s="1246"/>
      <c r="BI60" s="1246"/>
      <c r="BJ60" s="1246"/>
      <c r="BK60" s="1246"/>
      <c r="BL60" s="1246"/>
      <c r="BM60" s="1246"/>
      <c r="BN60" s="1246"/>
      <c r="BO60" s="1246"/>
      <c r="BP60" s="1246"/>
      <c r="BQ60" s="1246"/>
      <c r="BR60" s="1246"/>
      <c r="BS60" s="1246"/>
      <c r="BT60" s="1246"/>
      <c r="BU60" s="1246"/>
      <c r="BV60" s="1246"/>
      <c r="BW60" s="1246"/>
      <c r="BX60" s="1246"/>
      <c r="BY60" s="1246"/>
      <c r="BZ60" s="1246"/>
      <c r="CA60" s="1246"/>
      <c r="CB60" s="1246"/>
      <c r="CC60" s="1246"/>
      <c r="CD60" s="1246"/>
      <c r="CE60" s="1246"/>
      <c r="CF60" s="1246"/>
      <c r="CG60" s="1246"/>
      <c r="CH60" s="1246"/>
      <c r="CI60" s="1246"/>
      <c r="CJ60" s="1246"/>
      <c r="CK60" s="1246"/>
      <c r="CL60" s="1246"/>
      <c r="CM60" s="1246"/>
      <c r="CN60" s="1246"/>
      <c r="CO60" s="1246"/>
      <c r="CP60" s="1246"/>
      <c r="CQ60" s="1246"/>
      <c r="CR60" s="1246"/>
      <c r="CS60" s="1246"/>
      <c r="CT60" s="1246"/>
      <c r="CU60" s="1246"/>
      <c r="CV60" s="1246"/>
      <c r="CW60" s="1246"/>
      <c r="CX60" s="1246"/>
      <c r="CY60" s="1246"/>
      <c r="CZ60" s="1246"/>
      <c r="DA60" s="1246"/>
      <c r="DB60" s="1246"/>
      <c r="DC60" s="1246"/>
      <c r="DD60" s="1246"/>
      <c r="DE60" s="1246"/>
      <c r="DF60" s="1246"/>
      <c r="DG60" s="1246"/>
      <c r="DH60" s="1246"/>
      <c r="DI60" s="1246"/>
      <c r="DJ60" s="1246"/>
      <c r="DK60" s="1246"/>
      <c r="DL60" s="1246"/>
      <c r="DM60" s="1246"/>
      <c r="DN60" s="1246"/>
      <c r="DO60" s="1246"/>
      <c r="DP60" s="1246"/>
    </row>
    <row r="61" spans="1:120" s="1259" customFormat="1" ht="67.5" customHeight="1" x14ac:dyDescent="0.25">
      <c r="A61" s="1260"/>
      <c r="B61" s="1261" t="s">
        <v>1630</v>
      </c>
      <c r="C61" s="1230" t="s">
        <v>483</v>
      </c>
      <c r="D61" s="1249" t="s">
        <v>439</v>
      </c>
      <c r="E61" s="1253">
        <v>13433.85</v>
      </c>
      <c r="F61" s="1276" t="s">
        <v>1579</v>
      </c>
      <c r="G61" s="1263" t="s">
        <v>3058</v>
      </c>
      <c r="H61" s="1252"/>
      <c r="I61" s="1252"/>
      <c r="J61" s="1252"/>
      <c r="K61" s="1252"/>
      <c r="L61" s="1252"/>
      <c r="M61" s="1252"/>
      <c r="N61" s="1252"/>
      <c r="O61" s="1252"/>
      <c r="P61" s="1252"/>
      <c r="Q61" s="1252"/>
      <c r="R61" s="1252"/>
      <c r="S61" s="1252"/>
      <c r="T61" s="1252"/>
      <c r="U61" s="1252"/>
      <c r="V61" s="1252"/>
      <c r="W61" s="1246"/>
      <c r="X61" s="1246"/>
      <c r="Y61" s="1246"/>
      <c r="Z61" s="1246"/>
      <c r="AA61" s="1246"/>
      <c r="AB61" s="1246"/>
      <c r="AC61" s="1246"/>
      <c r="AD61" s="1246"/>
      <c r="AE61" s="1246"/>
      <c r="AF61" s="1246"/>
      <c r="AG61" s="1246"/>
      <c r="AH61" s="1246"/>
      <c r="AI61" s="1246"/>
      <c r="AJ61" s="1246"/>
      <c r="AK61" s="1246"/>
      <c r="AL61" s="1246"/>
      <c r="AM61" s="1246"/>
      <c r="AN61" s="1246"/>
      <c r="AO61" s="1246"/>
      <c r="AP61" s="1246"/>
      <c r="AQ61" s="1246"/>
      <c r="AR61" s="1246"/>
      <c r="AS61" s="1246"/>
      <c r="AT61" s="1246"/>
      <c r="AU61" s="1246"/>
      <c r="AV61" s="1246"/>
      <c r="AW61" s="1246"/>
      <c r="AX61" s="1246"/>
      <c r="AY61" s="1246"/>
      <c r="AZ61" s="1246"/>
      <c r="BA61" s="1246"/>
      <c r="BB61" s="1246"/>
      <c r="BC61" s="1246"/>
      <c r="BD61" s="1246"/>
      <c r="BE61" s="1246"/>
      <c r="BF61" s="1246"/>
      <c r="BG61" s="1246"/>
      <c r="BH61" s="1246"/>
      <c r="BI61" s="1246"/>
      <c r="BJ61" s="1246"/>
      <c r="BK61" s="1246"/>
      <c r="BL61" s="1246"/>
      <c r="BM61" s="1246"/>
      <c r="BN61" s="1246"/>
      <c r="BO61" s="1246"/>
      <c r="BP61" s="1246"/>
      <c r="BQ61" s="1246"/>
      <c r="BR61" s="1246"/>
      <c r="BS61" s="1246"/>
      <c r="BT61" s="1246"/>
      <c r="BU61" s="1246"/>
      <c r="BV61" s="1246"/>
      <c r="BW61" s="1246"/>
      <c r="BX61" s="1246"/>
      <c r="BY61" s="1246"/>
      <c r="BZ61" s="1246"/>
      <c r="CA61" s="1246"/>
      <c r="CB61" s="1246"/>
      <c r="CC61" s="1246"/>
      <c r="CD61" s="1246"/>
      <c r="CE61" s="1246"/>
      <c r="CF61" s="1246"/>
      <c r="CG61" s="1246"/>
      <c r="CH61" s="1246"/>
      <c r="CI61" s="1246"/>
      <c r="CJ61" s="1246"/>
      <c r="CK61" s="1246"/>
      <c r="CL61" s="1246"/>
      <c r="CM61" s="1246"/>
      <c r="CN61" s="1246"/>
      <c r="CO61" s="1246"/>
      <c r="CP61" s="1246"/>
      <c r="CQ61" s="1246"/>
      <c r="CR61" s="1246"/>
      <c r="CS61" s="1246"/>
      <c r="CT61" s="1246"/>
      <c r="CU61" s="1246"/>
      <c r="CV61" s="1246"/>
      <c r="CW61" s="1246"/>
      <c r="CX61" s="1246"/>
      <c r="CY61" s="1246"/>
      <c r="CZ61" s="1246"/>
      <c r="DA61" s="1246"/>
      <c r="DB61" s="1246"/>
      <c r="DC61" s="1246"/>
      <c r="DD61" s="1246"/>
      <c r="DE61" s="1246"/>
      <c r="DF61" s="1246"/>
      <c r="DG61" s="1246"/>
      <c r="DH61" s="1246"/>
      <c r="DI61" s="1246"/>
      <c r="DJ61" s="1246"/>
      <c r="DK61" s="1246"/>
      <c r="DL61" s="1246"/>
      <c r="DM61" s="1246"/>
      <c r="DN61" s="1246"/>
      <c r="DO61" s="1246"/>
      <c r="DP61" s="1246"/>
    </row>
    <row r="62" spans="1:120" s="1259" customFormat="1" ht="68.25" customHeight="1" x14ac:dyDescent="0.25">
      <c r="A62" s="1260"/>
      <c r="B62" s="1261" t="s">
        <v>41</v>
      </c>
      <c r="C62" s="1230" t="s">
        <v>474</v>
      </c>
      <c r="D62" s="1249" t="s">
        <v>439</v>
      </c>
      <c r="E62" s="1253">
        <v>283901.69</v>
      </c>
      <c r="F62" s="1247" t="s">
        <v>1580</v>
      </c>
      <c r="G62" s="1263" t="s">
        <v>2937</v>
      </c>
      <c r="H62" s="1252" t="s">
        <v>3020</v>
      </c>
      <c r="I62" s="1252"/>
      <c r="J62" s="1252" t="s">
        <v>2268</v>
      </c>
      <c r="K62" s="1252"/>
      <c r="L62" s="1252">
        <v>141095</v>
      </c>
      <c r="M62" s="1252"/>
      <c r="N62" s="1252"/>
      <c r="O62" s="1252"/>
      <c r="P62" s="1252"/>
      <c r="Q62" s="1252"/>
      <c r="R62" s="1252"/>
      <c r="S62" s="1252"/>
      <c r="T62" s="1252"/>
      <c r="U62" s="1252"/>
      <c r="V62" s="1252" t="s">
        <v>2916</v>
      </c>
      <c r="W62" s="1246"/>
      <c r="X62" s="1246"/>
      <c r="Y62" s="1246"/>
      <c r="Z62" s="1246"/>
      <c r="AA62" s="1246"/>
      <c r="AB62" s="1246"/>
      <c r="AC62" s="1246"/>
      <c r="AD62" s="1246"/>
      <c r="AE62" s="1246"/>
      <c r="AF62" s="1246"/>
      <c r="AG62" s="1246"/>
      <c r="AH62" s="1246"/>
      <c r="AI62" s="1246"/>
      <c r="AJ62" s="1246"/>
      <c r="AK62" s="1246"/>
      <c r="AL62" s="1246"/>
      <c r="AM62" s="1246"/>
      <c r="AN62" s="1246"/>
      <c r="AO62" s="1246"/>
      <c r="AP62" s="1246"/>
      <c r="AQ62" s="1246"/>
      <c r="AR62" s="1246"/>
      <c r="AS62" s="1246"/>
      <c r="AT62" s="1246"/>
      <c r="AU62" s="1246"/>
      <c r="AV62" s="1246"/>
      <c r="AW62" s="1246"/>
      <c r="AX62" s="1246"/>
      <c r="AY62" s="1246"/>
      <c r="AZ62" s="1246"/>
      <c r="BA62" s="1246"/>
      <c r="BB62" s="1246"/>
      <c r="BC62" s="1246"/>
      <c r="BD62" s="1246"/>
      <c r="BE62" s="1246"/>
      <c r="BF62" s="1246"/>
      <c r="BG62" s="1246"/>
      <c r="BH62" s="1246"/>
      <c r="BI62" s="1246"/>
      <c r="BJ62" s="1246"/>
      <c r="BK62" s="1246"/>
      <c r="BL62" s="1246"/>
      <c r="BM62" s="1246"/>
      <c r="BN62" s="1246"/>
      <c r="BO62" s="1246"/>
      <c r="BP62" s="1246"/>
      <c r="BQ62" s="1246"/>
      <c r="BR62" s="1246"/>
      <c r="BS62" s="1246"/>
      <c r="BT62" s="1246"/>
      <c r="BU62" s="1246"/>
      <c r="BV62" s="1246"/>
      <c r="BW62" s="1246"/>
      <c r="BX62" s="1246"/>
      <c r="BY62" s="1246"/>
      <c r="BZ62" s="1246"/>
      <c r="CA62" s="1246"/>
      <c r="CB62" s="1246"/>
      <c r="CC62" s="1246"/>
      <c r="CD62" s="1246"/>
      <c r="CE62" s="1246"/>
      <c r="CF62" s="1246"/>
      <c r="CG62" s="1246"/>
      <c r="CH62" s="1246"/>
      <c r="CI62" s="1246"/>
      <c r="CJ62" s="1246"/>
      <c r="CK62" s="1246"/>
      <c r="CL62" s="1246"/>
      <c r="CM62" s="1246"/>
      <c r="CN62" s="1246"/>
      <c r="CO62" s="1246"/>
      <c r="CP62" s="1246"/>
      <c r="CQ62" s="1246"/>
      <c r="CR62" s="1246"/>
      <c r="CS62" s="1246"/>
      <c r="CT62" s="1246"/>
      <c r="CU62" s="1246"/>
      <c r="CV62" s="1246"/>
      <c r="CW62" s="1246"/>
      <c r="CX62" s="1246"/>
      <c r="CY62" s="1246"/>
      <c r="CZ62" s="1246"/>
      <c r="DA62" s="1246"/>
      <c r="DB62" s="1246"/>
      <c r="DC62" s="1246"/>
      <c r="DD62" s="1246"/>
      <c r="DE62" s="1246"/>
      <c r="DF62" s="1246"/>
      <c r="DG62" s="1246"/>
      <c r="DH62" s="1246"/>
      <c r="DI62" s="1246"/>
      <c r="DJ62" s="1246"/>
      <c r="DK62" s="1246"/>
      <c r="DL62" s="1246"/>
      <c r="DM62" s="1246"/>
      <c r="DN62" s="1246"/>
      <c r="DO62" s="1246"/>
      <c r="DP62" s="1246"/>
    </row>
    <row r="63" spans="1:120" s="1259" customFormat="1" ht="165" customHeight="1" x14ac:dyDescent="0.25">
      <c r="A63" s="1260"/>
      <c r="B63" s="1261" t="s">
        <v>1631</v>
      </c>
      <c r="C63" s="1230" t="s">
        <v>477</v>
      </c>
      <c r="D63" s="1249" t="s">
        <v>439</v>
      </c>
      <c r="E63" s="1253">
        <v>43151.92</v>
      </c>
      <c r="F63" s="1247" t="s">
        <v>1581</v>
      </c>
      <c r="G63" s="1263" t="s">
        <v>2938</v>
      </c>
      <c r="H63" s="1252" t="s">
        <v>3021</v>
      </c>
      <c r="I63" s="1252"/>
      <c r="J63" s="1252"/>
      <c r="K63" s="1252"/>
      <c r="L63" s="1252"/>
      <c r="M63" s="1252"/>
      <c r="N63" s="1252"/>
      <c r="O63" s="1252"/>
      <c r="P63" s="1252"/>
      <c r="Q63" s="1252"/>
      <c r="R63" s="1252"/>
      <c r="S63" s="1252"/>
      <c r="T63" s="1252"/>
      <c r="U63" s="1252"/>
      <c r="V63" s="1252"/>
      <c r="W63" s="1246"/>
      <c r="X63" s="1246"/>
      <c r="Y63" s="1246"/>
      <c r="Z63" s="1246"/>
      <c r="AA63" s="1246"/>
      <c r="AB63" s="1246"/>
      <c r="AC63" s="1246"/>
      <c r="AD63" s="1246"/>
      <c r="AE63" s="1246"/>
      <c r="AF63" s="1246"/>
      <c r="AG63" s="1246"/>
      <c r="AH63" s="1246"/>
      <c r="AI63" s="1246"/>
      <c r="AJ63" s="1246"/>
      <c r="AK63" s="1246"/>
      <c r="AL63" s="1246"/>
      <c r="AM63" s="1246"/>
      <c r="AN63" s="1246"/>
      <c r="AO63" s="1246"/>
      <c r="AP63" s="1246"/>
      <c r="AQ63" s="1246"/>
      <c r="AR63" s="1246"/>
      <c r="AS63" s="1246"/>
      <c r="AT63" s="1246"/>
      <c r="AU63" s="1246"/>
      <c r="AV63" s="1246"/>
      <c r="AW63" s="1246"/>
      <c r="AX63" s="1246"/>
      <c r="AY63" s="1246"/>
      <c r="AZ63" s="1246"/>
      <c r="BA63" s="1246"/>
      <c r="BB63" s="1246"/>
      <c r="BC63" s="1246"/>
      <c r="BD63" s="1246"/>
      <c r="BE63" s="1246"/>
      <c r="BF63" s="1246"/>
      <c r="BG63" s="1246"/>
      <c r="BH63" s="1246"/>
      <c r="BI63" s="1246"/>
      <c r="BJ63" s="1246"/>
      <c r="BK63" s="1246"/>
      <c r="BL63" s="1246"/>
      <c r="BM63" s="1246"/>
      <c r="BN63" s="1246"/>
      <c r="BO63" s="1246"/>
      <c r="BP63" s="1246"/>
      <c r="BQ63" s="1246"/>
      <c r="BR63" s="1246"/>
      <c r="BS63" s="1246"/>
      <c r="BT63" s="1246"/>
      <c r="BU63" s="1246"/>
      <c r="BV63" s="1246"/>
      <c r="BW63" s="1246"/>
      <c r="BX63" s="1246"/>
      <c r="BY63" s="1246"/>
      <c r="BZ63" s="1246"/>
      <c r="CA63" s="1246"/>
      <c r="CB63" s="1246"/>
      <c r="CC63" s="1246"/>
      <c r="CD63" s="1246"/>
      <c r="CE63" s="1246"/>
      <c r="CF63" s="1246"/>
      <c r="CG63" s="1246"/>
      <c r="CH63" s="1246"/>
      <c r="CI63" s="1246"/>
      <c r="CJ63" s="1246"/>
      <c r="CK63" s="1246"/>
      <c r="CL63" s="1246"/>
      <c r="CM63" s="1246"/>
      <c r="CN63" s="1246"/>
      <c r="CO63" s="1246"/>
      <c r="CP63" s="1246"/>
      <c r="CQ63" s="1246"/>
      <c r="CR63" s="1246"/>
      <c r="CS63" s="1246"/>
      <c r="CT63" s="1246"/>
      <c r="CU63" s="1246"/>
      <c r="CV63" s="1246"/>
      <c r="CW63" s="1246"/>
      <c r="CX63" s="1246"/>
      <c r="CY63" s="1246"/>
      <c r="CZ63" s="1246"/>
      <c r="DA63" s="1246"/>
      <c r="DB63" s="1246"/>
      <c r="DC63" s="1246"/>
      <c r="DD63" s="1246"/>
      <c r="DE63" s="1246"/>
      <c r="DF63" s="1246"/>
      <c r="DG63" s="1246"/>
      <c r="DH63" s="1246"/>
      <c r="DI63" s="1246"/>
      <c r="DJ63" s="1246"/>
      <c r="DK63" s="1246"/>
      <c r="DL63" s="1246"/>
      <c r="DM63" s="1246"/>
      <c r="DN63" s="1246"/>
      <c r="DO63" s="1246"/>
      <c r="DP63" s="1246"/>
    </row>
    <row r="64" spans="1:120" s="1259" customFormat="1" ht="114.75" customHeight="1" x14ac:dyDescent="0.25">
      <c r="A64" s="1260"/>
      <c r="B64" s="1261" t="s">
        <v>1632</v>
      </c>
      <c r="C64" s="1230" t="s">
        <v>477</v>
      </c>
      <c r="D64" s="1249" t="s">
        <v>439</v>
      </c>
      <c r="E64" s="1253">
        <v>431484.23</v>
      </c>
      <c r="F64" s="1276" t="s">
        <v>1582</v>
      </c>
      <c r="G64" s="1263" t="s">
        <v>3056</v>
      </c>
      <c r="H64" s="1252"/>
      <c r="I64" s="1252"/>
      <c r="J64" s="1252"/>
      <c r="K64" s="1252"/>
      <c r="L64" s="1252"/>
      <c r="M64" s="1252"/>
      <c r="N64" s="1252"/>
      <c r="O64" s="1252"/>
      <c r="P64" s="1252"/>
      <c r="Q64" s="1252"/>
      <c r="R64" s="1252"/>
      <c r="S64" s="1252"/>
      <c r="T64" s="1252"/>
      <c r="U64" s="1252"/>
      <c r="V64" s="1252"/>
      <c r="W64" s="1246"/>
      <c r="X64" s="1246"/>
      <c r="Y64" s="1246"/>
      <c r="Z64" s="1246"/>
      <c r="AA64" s="1246"/>
      <c r="AB64" s="1246"/>
      <c r="AC64" s="1246"/>
      <c r="AD64" s="1246"/>
      <c r="AE64" s="1246"/>
      <c r="AF64" s="1246"/>
      <c r="AG64" s="1246"/>
      <c r="AH64" s="1246"/>
      <c r="AI64" s="1246"/>
      <c r="AJ64" s="1246"/>
      <c r="AK64" s="1246"/>
      <c r="AL64" s="1246"/>
      <c r="AM64" s="1246"/>
      <c r="AN64" s="1246"/>
      <c r="AO64" s="1246"/>
      <c r="AP64" s="1246"/>
      <c r="AQ64" s="1246"/>
      <c r="AR64" s="1246"/>
      <c r="AS64" s="1246"/>
      <c r="AT64" s="1246"/>
      <c r="AU64" s="1246"/>
      <c r="AV64" s="1246"/>
      <c r="AW64" s="1246"/>
      <c r="AX64" s="1246"/>
      <c r="AY64" s="1246"/>
      <c r="AZ64" s="1246"/>
      <c r="BA64" s="1246"/>
      <c r="BB64" s="1246"/>
      <c r="BC64" s="1246"/>
      <c r="BD64" s="1246"/>
      <c r="BE64" s="1246"/>
      <c r="BF64" s="1246"/>
      <c r="BG64" s="1246"/>
      <c r="BH64" s="1246"/>
      <c r="BI64" s="1246"/>
      <c r="BJ64" s="1246"/>
      <c r="BK64" s="1246"/>
      <c r="BL64" s="1246"/>
      <c r="BM64" s="1246"/>
      <c r="BN64" s="1246"/>
      <c r="BO64" s="1246"/>
      <c r="BP64" s="1246"/>
      <c r="BQ64" s="1246"/>
      <c r="BR64" s="1246"/>
      <c r="BS64" s="1246"/>
      <c r="BT64" s="1246"/>
      <c r="BU64" s="1246"/>
      <c r="BV64" s="1246"/>
      <c r="BW64" s="1246"/>
      <c r="BX64" s="1246"/>
      <c r="BY64" s="1246"/>
      <c r="BZ64" s="1246"/>
      <c r="CA64" s="1246"/>
      <c r="CB64" s="1246"/>
      <c r="CC64" s="1246"/>
      <c r="CD64" s="1246"/>
      <c r="CE64" s="1246"/>
      <c r="CF64" s="1246"/>
      <c r="CG64" s="1246"/>
      <c r="CH64" s="1246"/>
      <c r="CI64" s="1246"/>
      <c r="CJ64" s="1246"/>
      <c r="CK64" s="1246"/>
      <c r="CL64" s="1246"/>
      <c r="CM64" s="1246"/>
      <c r="CN64" s="1246"/>
      <c r="CO64" s="1246"/>
      <c r="CP64" s="1246"/>
      <c r="CQ64" s="1246"/>
      <c r="CR64" s="1246"/>
      <c r="CS64" s="1246"/>
      <c r="CT64" s="1246"/>
      <c r="CU64" s="1246"/>
      <c r="CV64" s="1246"/>
      <c r="CW64" s="1246"/>
      <c r="CX64" s="1246"/>
      <c r="CY64" s="1246"/>
      <c r="CZ64" s="1246"/>
      <c r="DA64" s="1246"/>
      <c r="DB64" s="1246"/>
      <c r="DC64" s="1246"/>
      <c r="DD64" s="1246"/>
      <c r="DE64" s="1246"/>
      <c r="DF64" s="1246"/>
      <c r="DG64" s="1246"/>
      <c r="DH64" s="1246"/>
      <c r="DI64" s="1246"/>
      <c r="DJ64" s="1246"/>
      <c r="DK64" s="1246"/>
      <c r="DL64" s="1246"/>
      <c r="DM64" s="1246"/>
      <c r="DN64" s="1246"/>
      <c r="DO64" s="1246"/>
      <c r="DP64" s="1246"/>
    </row>
    <row r="65" spans="1:120" s="1259" customFormat="1" ht="84" customHeight="1" x14ac:dyDescent="0.25">
      <c r="A65" s="1260"/>
      <c r="B65" s="1261" t="s">
        <v>1632</v>
      </c>
      <c r="C65" s="1230" t="s">
        <v>477</v>
      </c>
      <c r="D65" s="1249" t="s">
        <v>439</v>
      </c>
      <c r="E65" s="1253">
        <v>419997.26</v>
      </c>
      <c r="F65" s="1247" t="s">
        <v>1583</v>
      </c>
      <c r="G65" s="1263" t="s">
        <v>2939</v>
      </c>
      <c r="H65" s="1252" t="s">
        <v>3022</v>
      </c>
      <c r="I65" s="1252"/>
      <c r="J65" s="1252" t="s">
        <v>2289</v>
      </c>
      <c r="K65" s="1252">
        <v>180029.4</v>
      </c>
      <c r="L65" s="1252"/>
      <c r="M65" s="1252"/>
      <c r="N65" s="1252"/>
      <c r="O65" s="1252"/>
      <c r="P65" s="1252"/>
      <c r="Q65" s="1252"/>
      <c r="R65" s="1252"/>
      <c r="S65" s="1252"/>
      <c r="T65" s="1252"/>
      <c r="U65" s="1252"/>
      <c r="V65" s="1252" t="s">
        <v>2869</v>
      </c>
      <c r="W65" s="1246"/>
      <c r="X65" s="1246"/>
      <c r="Y65" s="1246"/>
      <c r="Z65" s="1246"/>
      <c r="AA65" s="1246"/>
      <c r="AB65" s="1246"/>
      <c r="AC65" s="1246"/>
      <c r="AD65" s="1246"/>
      <c r="AE65" s="1246"/>
      <c r="AF65" s="1246"/>
      <c r="AG65" s="1246"/>
      <c r="AH65" s="1246"/>
      <c r="AI65" s="1246"/>
      <c r="AJ65" s="1246"/>
      <c r="AK65" s="1246"/>
      <c r="AL65" s="1246"/>
      <c r="AM65" s="1246"/>
      <c r="AN65" s="1246"/>
      <c r="AO65" s="1246"/>
      <c r="AP65" s="1246"/>
      <c r="AQ65" s="1246"/>
      <c r="AR65" s="1246"/>
      <c r="AS65" s="1246"/>
      <c r="AT65" s="1246"/>
      <c r="AU65" s="1246"/>
      <c r="AV65" s="1246"/>
      <c r="AW65" s="1246"/>
      <c r="AX65" s="1246"/>
      <c r="AY65" s="1246"/>
      <c r="AZ65" s="1246"/>
      <c r="BA65" s="1246"/>
      <c r="BB65" s="1246"/>
      <c r="BC65" s="1246"/>
      <c r="BD65" s="1246"/>
      <c r="BE65" s="1246"/>
      <c r="BF65" s="1246"/>
      <c r="BG65" s="1246"/>
      <c r="BH65" s="1246"/>
      <c r="BI65" s="1246"/>
      <c r="BJ65" s="1246"/>
      <c r="BK65" s="1246"/>
      <c r="BL65" s="1246"/>
      <c r="BM65" s="1246"/>
      <c r="BN65" s="1246"/>
      <c r="BO65" s="1246"/>
      <c r="BP65" s="1246"/>
      <c r="BQ65" s="1246"/>
      <c r="BR65" s="1246"/>
      <c r="BS65" s="1246"/>
      <c r="BT65" s="1246"/>
      <c r="BU65" s="1246"/>
      <c r="BV65" s="1246"/>
      <c r="BW65" s="1246"/>
      <c r="BX65" s="1246"/>
      <c r="BY65" s="1246"/>
      <c r="BZ65" s="1246"/>
      <c r="CA65" s="1246"/>
      <c r="CB65" s="1246"/>
      <c r="CC65" s="1246"/>
      <c r="CD65" s="1246"/>
      <c r="CE65" s="1246"/>
      <c r="CF65" s="1246"/>
      <c r="CG65" s="1246"/>
      <c r="CH65" s="1246"/>
      <c r="CI65" s="1246"/>
      <c r="CJ65" s="1246"/>
      <c r="CK65" s="1246"/>
      <c r="CL65" s="1246"/>
      <c r="CM65" s="1246"/>
      <c r="CN65" s="1246"/>
      <c r="CO65" s="1246"/>
      <c r="CP65" s="1246"/>
      <c r="CQ65" s="1246"/>
      <c r="CR65" s="1246"/>
      <c r="CS65" s="1246"/>
      <c r="CT65" s="1246"/>
      <c r="CU65" s="1246"/>
      <c r="CV65" s="1246"/>
      <c r="CW65" s="1246"/>
      <c r="CX65" s="1246"/>
      <c r="CY65" s="1246"/>
      <c r="CZ65" s="1246"/>
      <c r="DA65" s="1246"/>
      <c r="DB65" s="1246"/>
      <c r="DC65" s="1246"/>
      <c r="DD65" s="1246"/>
      <c r="DE65" s="1246"/>
      <c r="DF65" s="1246"/>
      <c r="DG65" s="1246"/>
      <c r="DH65" s="1246"/>
      <c r="DI65" s="1246"/>
      <c r="DJ65" s="1246"/>
      <c r="DK65" s="1246"/>
      <c r="DL65" s="1246"/>
      <c r="DM65" s="1246"/>
      <c r="DN65" s="1246"/>
      <c r="DO65" s="1246"/>
      <c r="DP65" s="1246"/>
    </row>
    <row r="66" spans="1:120" s="1259" customFormat="1" ht="84.75" customHeight="1" x14ac:dyDescent="0.25">
      <c r="A66" s="1260"/>
      <c r="B66" s="1261" t="s">
        <v>1632</v>
      </c>
      <c r="C66" s="1230" t="s">
        <v>477</v>
      </c>
      <c r="D66" s="1249" t="s">
        <v>439</v>
      </c>
      <c r="E66" s="1253">
        <v>708000</v>
      </c>
      <c r="F66" s="1247" t="s">
        <v>1584</v>
      </c>
      <c r="G66" s="1263" t="s">
        <v>2940</v>
      </c>
      <c r="H66" s="1252" t="s">
        <v>3023</v>
      </c>
      <c r="I66" s="1252"/>
      <c r="J66" s="1252" t="s">
        <v>2602</v>
      </c>
      <c r="K66" s="1252">
        <v>174000</v>
      </c>
      <c r="L66" s="1252"/>
      <c r="M66" s="1252"/>
      <c r="N66" s="1252"/>
      <c r="O66" s="1252"/>
      <c r="P66" s="1252"/>
      <c r="Q66" s="1252"/>
      <c r="R66" s="1252"/>
      <c r="S66" s="1252"/>
      <c r="T66" s="1252"/>
      <c r="U66" s="1252"/>
      <c r="V66" s="1252" t="s">
        <v>2941</v>
      </c>
      <c r="W66" s="1246"/>
      <c r="X66" s="1246"/>
      <c r="Y66" s="1246"/>
      <c r="Z66" s="1246"/>
      <c r="AA66" s="1246"/>
      <c r="AB66" s="1246"/>
      <c r="AC66" s="1246"/>
      <c r="AD66" s="1246"/>
      <c r="AE66" s="1246"/>
      <c r="AF66" s="1246"/>
      <c r="AG66" s="1246"/>
      <c r="AH66" s="1246"/>
      <c r="AI66" s="1246"/>
      <c r="AJ66" s="1246"/>
      <c r="AK66" s="1246"/>
      <c r="AL66" s="1246"/>
      <c r="AM66" s="1246"/>
      <c r="AN66" s="1246"/>
      <c r="AO66" s="1246"/>
      <c r="AP66" s="1246"/>
      <c r="AQ66" s="1246"/>
      <c r="AR66" s="1246"/>
      <c r="AS66" s="1246"/>
      <c r="AT66" s="1246"/>
      <c r="AU66" s="1246"/>
      <c r="AV66" s="1246"/>
      <c r="AW66" s="1246"/>
      <c r="AX66" s="1246"/>
      <c r="AY66" s="1246"/>
      <c r="AZ66" s="1246"/>
      <c r="BA66" s="1246"/>
      <c r="BB66" s="1246"/>
      <c r="BC66" s="1246"/>
      <c r="BD66" s="1246"/>
      <c r="BE66" s="1246"/>
      <c r="BF66" s="1246"/>
      <c r="BG66" s="1246"/>
      <c r="BH66" s="1246"/>
      <c r="BI66" s="1246"/>
      <c r="BJ66" s="1246"/>
      <c r="BK66" s="1246"/>
      <c r="BL66" s="1246"/>
      <c r="BM66" s="1246"/>
      <c r="BN66" s="1246"/>
      <c r="BO66" s="1246"/>
      <c r="BP66" s="1246"/>
      <c r="BQ66" s="1246"/>
      <c r="BR66" s="1246"/>
      <c r="BS66" s="1246"/>
      <c r="BT66" s="1246"/>
      <c r="BU66" s="1246"/>
      <c r="BV66" s="1246"/>
      <c r="BW66" s="1246"/>
      <c r="BX66" s="1246"/>
      <c r="BY66" s="1246"/>
      <c r="BZ66" s="1246"/>
      <c r="CA66" s="1246"/>
      <c r="CB66" s="1246"/>
      <c r="CC66" s="1246"/>
      <c r="CD66" s="1246"/>
      <c r="CE66" s="1246"/>
      <c r="CF66" s="1246"/>
      <c r="CG66" s="1246"/>
      <c r="CH66" s="1246"/>
      <c r="CI66" s="1246"/>
      <c r="CJ66" s="1246"/>
      <c r="CK66" s="1246"/>
      <c r="CL66" s="1246"/>
      <c r="CM66" s="1246"/>
      <c r="CN66" s="1246"/>
      <c r="CO66" s="1246"/>
      <c r="CP66" s="1246"/>
      <c r="CQ66" s="1246"/>
      <c r="CR66" s="1246"/>
      <c r="CS66" s="1246"/>
      <c r="CT66" s="1246"/>
      <c r="CU66" s="1246"/>
      <c r="CV66" s="1246"/>
      <c r="CW66" s="1246"/>
      <c r="CX66" s="1246"/>
      <c r="CY66" s="1246"/>
      <c r="CZ66" s="1246"/>
      <c r="DA66" s="1246"/>
      <c r="DB66" s="1246"/>
      <c r="DC66" s="1246"/>
      <c r="DD66" s="1246"/>
      <c r="DE66" s="1246"/>
      <c r="DF66" s="1246"/>
      <c r="DG66" s="1246"/>
      <c r="DH66" s="1246"/>
      <c r="DI66" s="1246"/>
      <c r="DJ66" s="1246"/>
      <c r="DK66" s="1246"/>
      <c r="DL66" s="1246"/>
      <c r="DM66" s="1246"/>
      <c r="DN66" s="1246"/>
      <c r="DO66" s="1246"/>
      <c r="DP66" s="1246"/>
    </row>
    <row r="67" spans="1:120" s="1259" customFormat="1" ht="90" customHeight="1" x14ac:dyDescent="0.25">
      <c r="A67" s="1260"/>
      <c r="B67" s="1261" t="s">
        <v>1632</v>
      </c>
      <c r="C67" s="1230" t="s">
        <v>477</v>
      </c>
      <c r="D67" s="1249" t="s">
        <v>439</v>
      </c>
      <c r="E67" s="1253">
        <v>323965.12</v>
      </c>
      <c r="F67" s="1247" t="s">
        <v>1585</v>
      </c>
      <c r="G67" s="1263" t="s">
        <v>2942</v>
      </c>
      <c r="H67" s="1252" t="s">
        <v>3024</v>
      </c>
      <c r="I67" s="1252"/>
      <c r="J67" s="1252" t="s">
        <v>2290</v>
      </c>
      <c r="K67" s="1252">
        <v>138855.20000000001</v>
      </c>
      <c r="L67" s="1252"/>
      <c r="M67" s="1252"/>
      <c r="N67" s="1252"/>
      <c r="O67" s="1252"/>
      <c r="P67" s="1252"/>
      <c r="Q67" s="1252"/>
      <c r="R67" s="1252"/>
      <c r="S67" s="1252"/>
      <c r="T67" s="1252"/>
      <c r="U67" s="1252"/>
      <c r="V67" s="1252" t="s">
        <v>2943</v>
      </c>
      <c r="W67" s="1246"/>
      <c r="X67" s="1246"/>
      <c r="Y67" s="1246"/>
      <c r="Z67" s="1246"/>
      <c r="AA67" s="1246"/>
      <c r="AB67" s="1246"/>
      <c r="AC67" s="1246"/>
      <c r="AD67" s="1246"/>
      <c r="AE67" s="1246"/>
      <c r="AF67" s="1246"/>
      <c r="AG67" s="1246"/>
      <c r="AH67" s="1246"/>
      <c r="AI67" s="1246"/>
      <c r="AJ67" s="1246"/>
      <c r="AK67" s="1246"/>
      <c r="AL67" s="1246"/>
      <c r="AM67" s="1246"/>
      <c r="AN67" s="1246"/>
      <c r="AO67" s="1246"/>
      <c r="AP67" s="1246"/>
      <c r="AQ67" s="1246"/>
      <c r="AR67" s="1246"/>
      <c r="AS67" s="1246"/>
      <c r="AT67" s="1246"/>
      <c r="AU67" s="1246"/>
      <c r="AV67" s="1246"/>
      <c r="AW67" s="1246"/>
      <c r="AX67" s="1246"/>
      <c r="AY67" s="1246"/>
      <c r="AZ67" s="1246"/>
      <c r="BA67" s="1246"/>
      <c r="BB67" s="1246"/>
      <c r="BC67" s="1246"/>
      <c r="BD67" s="1246"/>
      <c r="BE67" s="1246"/>
      <c r="BF67" s="1246"/>
      <c r="BG67" s="1246"/>
      <c r="BH67" s="1246"/>
      <c r="BI67" s="1246"/>
      <c r="BJ67" s="1246"/>
      <c r="BK67" s="1246"/>
      <c r="BL67" s="1246"/>
      <c r="BM67" s="1246"/>
      <c r="BN67" s="1246"/>
      <c r="BO67" s="1246"/>
      <c r="BP67" s="1246"/>
      <c r="BQ67" s="1246"/>
      <c r="BR67" s="1246"/>
      <c r="BS67" s="1246"/>
      <c r="BT67" s="1246"/>
      <c r="BU67" s="1246"/>
      <c r="BV67" s="1246"/>
      <c r="BW67" s="1246"/>
      <c r="BX67" s="1246"/>
      <c r="BY67" s="1246"/>
      <c r="BZ67" s="1246"/>
      <c r="CA67" s="1246"/>
      <c r="CB67" s="1246"/>
      <c r="CC67" s="1246"/>
      <c r="CD67" s="1246"/>
      <c r="CE67" s="1246"/>
      <c r="CF67" s="1246"/>
      <c r="CG67" s="1246"/>
      <c r="CH67" s="1246"/>
      <c r="CI67" s="1246"/>
      <c r="CJ67" s="1246"/>
      <c r="CK67" s="1246"/>
      <c r="CL67" s="1246"/>
      <c r="CM67" s="1246"/>
      <c r="CN67" s="1246"/>
      <c r="CO67" s="1246"/>
      <c r="CP67" s="1246"/>
      <c r="CQ67" s="1246"/>
      <c r="CR67" s="1246"/>
      <c r="CS67" s="1246"/>
      <c r="CT67" s="1246"/>
      <c r="CU67" s="1246"/>
      <c r="CV67" s="1246"/>
      <c r="CW67" s="1246"/>
      <c r="CX67" s="1246"/>
      <c r="CY67" s="1246"/>
      <c r="CZ67" s="1246"/>
      <c r="DA67" s="1246"/>
      <c r="DB67" s="1246"/>
      <c r="DC67" s="1246"/>
      <c r="DD67" s="1246"/>
      <c r="DE67" s="1246"/>
      <c r="DF67" s="1246"/>
      <c r="DG67" s="1246"/>
      <c r="DH67" s="1246"/>
      <c r="DI67" s="1246"/>
      <c r="DJ67" s="1246"/>
      <c r="DK67" s="1246"/>
      <c r="DL67" s="1246"/>
      <c r="DM67" s="1246"/>
      <c r="DN67" s="1246"/>
      <c r="DO67" s="1246"/>
      <c r="DP67" s="1246"/>
    </row>
    <row r="68" spans="1:120" s="1259" customFormat="1" ht="105.75" customHeight="1" x14ac:dyDescent="0.25">
      <c r="A68" s="1260"/>
      <c r="B68" s="1261" t="s">
        <v>40</v>
      </c>
      <c r="C68" s="1230" t="s">
        <v>483</v>
      </c>
      <c r="D68" s="1249" t="s">
        <v>439</v>
      </c>
      <c r="E68" s="1253">
        <v>106437.45</v>
      </c>
      <c r="F68" s="1247" t="s">
        <v>1586</v>
      </c>
      <c r="G68" s="1263" t="s">
        <v>2907</v>
      </c>
      <c r="H68" s="1252" t="s">
        <v>3025</v>
      </c>
      <c r="I68" s="1252"/>
      <c r="J68" s="1252" t="s">
        <v>2306</v>
      </c>
      <c r="K68" s="1252"/>
      <c r="L68" s="1252"/>
      <c r="M68" s="1252">
        <v>114836.4</v>
      </c>
      <c r="N68" s="1252"/>
      <c r="O68" s="1252"/>
      <c r="P68" s="1252"/>
      <c r="Q68" s="1252"/>
      <c r="R68" s="1252"/>
      <c r="S68" s="1252"/>
      <c r="T68" s="1252"/>
      <c r="U68" s="1252"/>
      <c r="V68" s="1252" t="s">
        <v>2869</v>
      </c>
      <c r="W68" s="1246"/>
      <c r="X68" s="1246"/>
      <c r="Y68" s="1246"/>
      <c r="Z68" s="1246"/>
      <c r="AA68" s="1246"/>
      <c r="AB68" s="1246"/>
      <c r="AC68" s="1246"/>
      <c r="AD68" s="1246"/>
      <c r="AE68" s="1246"/>
      <c r="AF68" s="1246"/>
      <c r="AG68" s="1246"/>
      <c r="AH68" s="1246"/>
      <c r="AI68" s="1246"/>
      <c r="AJ68" s="1246"/>
      <c r="AK68" s="1246"/>
      <c r="AL68" s="1246"/>
      <c r="AM68" s="1246"/>
      <c r="AN68" s="1246"/>
      <c r="AO68" s="1246"/>
      <c r="AP68" s="1246"/>
      <c r="AQ68" s="1246"/>
      <c r="AR68" s="1246"/>
      <c r="AS68" s="1246"/>
      <c r="AT68" s="1246"/>
      <c r="AU68" s="1246"/>
      <c r="AV68" s="1246"/>
      <c r="AW68" s="1246"/>
      <c r="AX68" s="1246"/>
      <c r="AY68" s="1246"/>
      <c r="AZ68" s="1246"/>
      <c r="BA68" s="1246"/>
      <c r="BB68" s="1246"/>
      <c r="BC68" s="1246"/>
      <c r="BD68" s="1246"/>
      <c r="BE68" s="1246"/>
      <c r="BF68" s="1246"/>
      <c r="BG68" s="1246"/>
      <c r="BH68" s="1246"/>
      <c r="BI68" s="1246"/>
      <c r="BJ68" s="1246"/>
      <c r="BK68" s="1246"/>
      <c r="BL68" s="1246"/>
      <c r="BM68" s="1246"/>
      <c r="BN68" s="1246"/>
      <c r="BO68" s="1246"/>
      <c r="BP68" s="1246"/>
      <c r="BQ68" s="1246"/>
      <c r="BR68" s="1246"/>
      <c r="BS68" s="1246"/>
      <c r="BT68" s="1246"/>
      <c r="BU68" s="1246"/>
      <c r="BV68" s="1246"/>
      <c r="BW68" s="1246"/>
      <c r="BX68" s="1246"/>
      <c r="BY68" s="1246"/>
      <c r="BZ68" s="1246"/>
      <c r="CA68" s="1246"/>
      <c r="CB68" s="1246"/>
      <c r="CC68" s="1246"/>
      <c r="CD68" s="1246"/>
      <c r="CE68" s="1246"/>
      <c r="CF68" s="1246"/>
      <c r="CG68" s="1246"/>
      <c r="CH68" s="1246"/>
      <c r="CI68" s="1246"/>
      <c r="CJ68" s="1246"/>
      <c r="CK68" s="1246"/>
      <c r="CL68" s="1246"/>
      <c r="CM68" s="1246"/>
      <c r="CN68" s="1246"/>
      <c r="CO68" s="1246"/>
      <c r="CP68" s="1246"/>
      <c r="CQ68" s="1246"/>
      <c r="CR68" s="1246"/>
      <c r="CS68" s="1246"/>
      <c r="CT68" s="1246"/>
      <c r="CU68" s="1246"/>
      <c r="CV68" s="1246"/>
      <c r="CW68" s="1246"/>
      <c r="CX68" s="1246"/>
      <c r="CY68" s="1246"/>
      <c r="CZ68" s="1246"/>
      <c r="DA68" s="1246"/>
      <c r="DB68" s="1246"/>
      <c r="DC68" s="1246"/>
      <c r="DD68" s="1246"/>
      <c r="DE68" s="1246"/>
      <c r="DF68" s="1246"/>
      <c r="DG68" s="1246"/>
      <c r="DH68" s="1246"/>
      <c r="DI68" s="1246"/>
      <c r="DJ68" s="1246"/>
      <c r="DK68" s="1246"/>
      <c r="DL68" s="1246"/>
      <c r="DM68" s="1246"/>
      <c r="DN68" s="1246"/>
      <c r="DO68" s="1246"/>
      <c r="DP68" s="1246"/>
    </row>
    <row r="69" spans="1:120" s="1259" customFormat="1" ht="170.25" customHeight="1" x14ac:dyDescent="0.25">
      <c r="A69" s="1260"/>
      <c r="B69" s="1261" t="s">
        <v>1633</v>
      </c>
      <c r="C69" s="1230" t="s">
        <v>477</v>
      </c>
      <c r="D69" s="1249" t="s">
        <v>439</v>
      </c>
      <c r="E69" s="1253">
        <v>52244.27</v>
      </c>
      <c r="F69" s="1275" t="s">
        <v>1587</v>
      </c>
      <c r="G69" s="1263" t="s">
        <v>3057</v>
      </c>
      <c r="H69" s="1252"/>
      <c r="I69" s="1252"/>
      <c r="J69" s="1252"/>
      <c r="K69" s="1252"/>
      <c r="L69" s="1252"/>
      <c r="M69" s="1252"/>
      <c r="N69" s="1252"/>
      <c r="O69" s="1252"/>
      <c r="P69" s="1252"/>
      <c r="Q69" s="1252"/>
      <c r="R69" s="1252"/>
      <c r="S69" s="1252"/>
      <c r="T69" s="1252"/>
      <c r="U69" s="1252"/>
      <c r="V69" s="1252"/>
      <c r="W69" s="1246"/>
      <c r="X69" s="1246"/>
      <c r="Y69" s="1246"/>
      <c r="Z69" s="1246"/>
      <c r="AA69" s="1246"/>
      <c r="AB69" s="1246"/>
      <c r="AC69" s="1246"/>
      <c r="AD69" s="1246"/>
      <c r="AE69" s="1246"/>
      <c r="AF69" s="1246"/>
      <c r="AG69" s="1246"/>
      <c r="AH69" s="1246"/>
      <c r="AI69" s="1246"/>
      <c r="AJ69" s="1246"/>
      <c r="AK69" s="1246"/>
      <c r="AL69" s="1246"/>
      <c r="AM69" s="1246"/>
      <c r="AN69" s="1246"/>
      <c r="AO69" s="1246"/>
      <c r="AP69" s="1246"/>
      <c r="AQ69" s="1246"/>
      <c r="AR69" s="1246"/>
      <c r="AS69" s="1246"/>
      <c r="AT69" s="1246"/>
      <c r="AU69" s="1246"/>
      <c r="AV69" s="1246"/>
      <c r="AW69" s="1246"/>
      <c r="AX69" s="1246"/>
      <c r="AY69" s="1246"/>
      <c r="AZ69" s="1246"/>
      <c r="BA69" s="1246"/>
      <c r="BB69" s="1246"/>
      <c r="BC69" s="1246"/>
      <c r="BD69" s="1246"/>
      <c r="BE69" s="1246"/>
      <c r="BF69" s="1246"/>
      <c r="BG69" s="1246"/>
      <c r="BH69" s="1246"/>
      <c r="BI69" s="1246"/>
      <c r="BJ69" s="1246"/>
      <c r="BK69" s="1246"/>
      <c r="BL69" s="1246"/>
      <c r="BM69" s="1246"/>
      <c r="BN69" s="1246"/>
      <c r="BO69" s="1246"/>
      <c r="BP69" s="1246"/>
      <c r="BQ69" s="1246"/>
      <c r="BR69" s="1246"/>
      <c r="BS69" s="1246"/>
      <c r="BT69" s="1246"/>
      <c r="BU69" s="1246"/>
      <c r="BV69" s="1246"/>
      <c r="BW69" s="1246"/>
      <c r="BX69" s="1246"/>
      <c r="BY69" s="1246"/>
      <c r="BZ69" s="1246"/>
      <c r="CA69" s="1246"/>
      <c r="CB69" s="1246"/>
      <c r="CC69" s="1246"/>
      <c r="CD69" s="1246"/>
      <c r="CE69" s="1246"/>
      <c r="CF69" s="1246"/>
      <c r="CG69" s="1246"/>
      <c r="CH69" s="1246"/>
      <c r="CI69" s="1246"/>
      <c r="CJ69" s="1246"/>
      <c r="CK69" s="1246"/>
      <c r="CL69" s="1246"/>
      <c r="CM69" s="1246"/>
      <c r="CN69" s="1246"/>
      <c r="CO69" s="1246"/>
      <c r="CP69" s="1246"/>
      <c r="CQ69" s="1246"/>
      <c r="CR69" s="1246"/>
      <c r="CS69" s="1246"/>
      <c r="CT69" s="1246"/>
      <c r="CU69" s="1246"/>
      <c r="CV69" s="1246"/>
      <c r="CW69" s="1246"/>
      <c r="CX69" s="1246"/>
      <c r="CY69" s="1246"/>
      <c r="CZ69" s="1246"/>
      <c r="DA69" s="1246"/>
      <c r="DB69" s="1246"/>
      <c r="DC69" s="1246"/>
      <c r="DD69" s="1246"/>
      <c r="DE69" s="1246"/>
      <c r="DF69" s="1246"/>
      <c r="DG69" s="1246"/>
      <c r="DH69" s="1246"/>
      <c r="DI69" s="1246"/>
      <c r="DJ69" s="1246"/>
      <c r="DK69" s="1246"/>
      <c r="DL69" s="1246"/>
      <c r="DM69" s="1246"/>
      <c r="DN69" s="1246"/>
      <c r="DO69" s="1246"/>
      <c r="DP69" s="1246"/>
    </row>
    <row r="70" spans="1:120" s="1259" customFormat="1" ht="82.5" customHeight="1" x14ac:dyDescent="0.25">
      <c r="A70" s="1260"/>
      <c r="B70" s="1261" t="s">
        <v>1634</v>
      </c>
      <c r="C70" s="1230" t="s">
        <v>476</v>
      </c>
      <c r="D70" s="1249" t="s">
        <v>439</v>
      </c>
      <c r="E70" s="1253">
        <v>252000</v>
      </c>
      <c r="F70" s="1247" t="s">
        <v>1588</v>
      </c>
      <c r="G70" s="1263" t="s">
        <v>2944</v>
      </c>
      <c r="H70" s="1252" t="s">
        <v>3026</v>
      </c>
      <c r="I70" s="1252"/>
      <c r="J70" s="1252" t="s">
        <v>2331</v>
      </c>
      <c r="K70" s="1252"/>
      <c r="L70" s="1252"/>
      <c r="M70" s="1252">
        <v>200224.8</v>
      </c>
      <c r="N70" s="1252"/>
      <c r="O70" s="1252"/>
      <c r="P70" s="1252"/>
      <c r="Q70" s="1252"/>
      <c r="R70" s="1252"/>
      <c r="S70" s="1252"/>
      <c r="T70" s="1252"/>
      <c r="U70" s="1252"/>
      <c r="V70" s="1252" t="s">
        <v>2943</v>
      </c>
      <c r="W70" s="1246"/>
      <c r="X70" s="1246"/>
      <c r="Y70" s="1246"/>
      <c r="Z70" s="1246"/>
      <c r="AA70" s="1246"/>
      <c r="AB70" s="1246"/>
      <c r="AC70" s="1246"/>
      <c r="AD70" s="1246"/>
      <c r="AE70" s="1246"/>
      <c r="AF70" s="1246"/>
      <c r="AG70" s="1246"/>
      <c r="AH70" s="1246"/>
      <c r="AI70" s="1246"/>
      <c r="AJ70" s="1246"/>
      <c r="AK70" s="1246"/>
      <c r="AL70" s="1246"/>
      <c r="AM70" s="1246"/>
      <c r="AN70" s="1246"/>
      <c r="AO70" s="1246"/>
      <c r="AP70" s="1246"/>
      <c r="AQ70" s="1246"/>
      <c r="AR70" s="1246"/>
      <c r="AS70" s="1246"/>
      <c r="AT70" s="1246"/>
      <c r="AU70" s="1246"/>
      <c r="AV70" s="1246"/>
      <c r="AW70" s="1246"/>
      <c r="AX70" s="1246"/>
      <c r="AY70" s="1246"/>
      <c r="AZ70" s="1246"/>
      <c r="BA70" s="1246"/>
      <c r="BB70" s="1246"/>
      <c r="BC70" s="1246"/>
      <c r="BD70" s="1246"/>
      <c r="BE70" s="1246"/>
      <c r="BF70" s="1246"/>
      <c r="BG70" s="1246"/>
      <c r="BH70" s="1246"/>
      <c r="BI70" s="1246"/>
      <c r="BJ70" s="1246"/>
      <c r="BK70" s="1246"/>
      <c r="BL70" s="1246"/>
      <c r="BM70" s="1246"/>
      <c r="BN70" s="1246"/>
      <c r="BO70" s="1246"/>
      <c r="BP70" s="1246"/>
      <c r="BQ70" s="1246"/>
      <c r="BR70" s="1246"/>
      <c r="BS70" s="1246"/>
      <c r="BT70" s="1246"/>
      <c r="BU70" s="1246"/>
      <c r="BV70" s="1246"/>
      <c r="BW70" s="1246"/>
      <c r="BX70" s="1246"/>
      <c r="BY70" s="1246"/>
      <c r="BZ70" s="1246"/>
      <c r="CA70" s="1246"/>
      <c r="CB70" s="1246"/>
      <c r="CC70" s="1246"/>
      <c r="CD70" s="1246"/>
      <c r="CE70" s="1246"/>
      <c r="CF70" s="1246"/>
      <c r="CG70" s="1246"/>
      <c r="CH70" s="1246"/>
      <c r="CI70" s="1246"/>
      <c r="CJ70" s="1246"/>
      <c r="CK70" s="1246"/>
      <c r="CL70" s="1246"/>
      <c r="CM70" s="1246"/>
      <c r="CN70" s="1246"/>
      <c r="CO70" s="1246"/>
      <c r="CP70" s="1246"/>
      <c r="CQ70" s="1246"/>
      <c r="CR70" s="1246"/>
      <c r="CS70" s="1246"/>
      <c r="CT70" s="1246"/>
      <c r="CU70" s="1246"/>
      <c r="CV70" s="1246"/>
      <c r="CW70" s="1246"/>
      <c r="CX70" s="1246"/>
      <c r="CY70" s="1246"/>
      <c r="CZ70" s="1246"/>
      <c r="DA70" s="1246"/>
      <c r="DB70" s="1246"/>
      <c r="DC70" s="1246"/>
      <c r="DD70" s="1246"/>
      <c r="DE70" s="1246"/>
      <c r="DF70" s="1246"/>
      <c r="DG70" s="1246"/>
      <c r="DH70" s="1246"/>
      <c r="DI70" s="1246"/>
      <c r="DJ70" s="1246"/>
      <c r="DK70" s="1246"/>
      <c r="DL70" s="1246"/>
      <c r="DM70" s="1246"/>
      <c r="DN70" s="1246"/>
      <c r="DO70" s="1246"/>
      <c r="DP70" s="1246"/>
    </row>
    <row r="71" spans="1:120" s="1259" customFormat="1" ht="69.75" customHeight="1" x14ac:dyDescent="0.25">
      <c r="A71" s="1260"/>
      <c r="B71" s="1261" t="s">
        <v>1634</v>
      </c>
      <c r="C71" s="1230" t="s">
        <v>476</v>
      </c>
      <c r="D71" s="1249" t="s">
        <v>439</v>
      </c>
      <c r="E71" s="1253">
        <v>433826.39</v>
      </c>
      <c r="F71" s="1276" t="s">
        <v>1589</v>
      </c>
      <c r="G71" s="1263" t="s">
        <v>3059</v>
      </c>
      <c r="H71" s="1252"/>
      <c r="I71" s="1252"/>
      <c r="J71" s="1252"/>
      <c r="K71" s="1252"/>
      <c r="L71" s="1252"/>
      <c r="M71" s="1252"/>
      <c r="N71" s="1252"/>
      <c r="O71" s="1252"/>
      <c r="P71" s="1252"/>
      <c r="Q71" s="1252"/>
      <c r="R71" s="1252"/>
      <c r="S71" s="1252"/>
      <c r="T71" s="1252"/>
      <c r="U71" s="1252"/>
      <c r="V71" s="1252"/>
      <c r="W71" s="1246"/>
      <c r="X71" s="1246"/>
      <c r="Y71" s="1246"/>
      <c r="Z71" s="1246"/>
      <c r="AA71" s="1246"/>
      <c r="AB71" s="1246"/>
      <c r="AC71" s="1246"/>
      <c r="AD71" s="1246"/>
      <c r="AE71" s="1246"/>
      <c r="AF71" s="1246"/>
      <c r="AG71" s="1246"/>
      <c r="AH71" s="1246"/>
      <c r="AI71" s="1246"/>
      <c r="AJ71" s="1246"/>
      <c r="AK71" s="1246"/>
      <c r="AL71" s="1246"/>
      <c r="AM71" s="1246"/>
      <c r="AN71" s="1246"/>
      <c r="AO71" s="1246"/>
      <c r="AP71" s="1246"/>
      <c r="AQ71" s="1246"/>
      <c r="AR71" s="1246"/>
      <c r="AS71" s="1246"/>
      <c r="AT71" s="1246"/>
      <c r="AU71" s="1246"/>
      <c r="AV71" s="1246"/>
      <c r="AW71" s="1246"/>
      <c r="AX71" s="1246"/>
      <c r="AY71" s="1246"/>
      <c r="AZ71" s="1246"/>
      <c r="BA71" s="1246"/>
      <c r="BB71" s="1246"/>
      <c r="BC71" s="1246"/>
      <c r="BD71" s="1246"/>
      <c r="BE71" s="1246"/>
      <c r="BF71" s="1246"/>
      <c r="BG71" s="1246"/>
      <c r="BH71" s="1246"/>
      <c r="BI71" s="1246"/>
      <c r="BJ71" s="1246"/>
      <c r="BK71" s="1246"/>
      <c r="BL71" s="1246"/>
      <c r="BM71" s="1246"/>
      <c r="BN71" s="1246"/>
      <c r="BO71" s="1246"/>
      <c r="BP71" s="1246"/>
      <c r="BQ71" s="1246"/>
      <c r="BR71" s="1246"/>
      <c r="BS71" s="1246"/>
      <c r="BT71" s="1246"/>
      <c r="BU71" s="1246"/>
      <c r="BV71" s="1246"/>
      <c r="BW71" s="1246"/>
      <c r="BX71" s="1246"/>
      <c r="BY71" s="1246"/>
      <c r="BZ71" s="1246"/>
      <c r="CA71" s="1246"/>
      <c r="CB71" s="1246"/>
      <c r="CC71" s="1246"/>
      <c r="CD71" s="1246"/>
      <c r="CE71" s="1246"/>
      <c r="CF71" s="1246"/>
      <c r="CG71" s="1246"/>
      <c r="CH71" s="1246"/>
      <c r="CI71" s="1246"/>
      <c r="CJ71" s="1246"/>
      <c r="CK71" s="1246"/>
      <c r="CL71" s="1246"/>
      <c r="CM71" s="1246"/>
      <c r="CN71" s="1246"/>
      <c r="CO71" s="1246"/>
      <c r="CP71" s="1246"/>
      <c r="CQ71" s="1246"/>
      <c r="CR71" s="1246"/>
      <c r="CS71" s="1246"/>
      <c r="CT71" s="1246"/>
      <c r="CU71" s="1246"/>
      <c r="CV71" s="1246"/>
      <c r="CW71" s="1246"/>
      <c r="CX71" s="1246"/>
      <c r="CY71" s="1246"/>
      <c r="CZ71" s="1246"/>
      <c r="DA71" s="1246"/>
      <c r="DB71" s="1246"/>
      <c r="DC71" s="1246"/>
      <c r="DD71" s="1246"/>
      <c r="DE71" s="1246"/>
      <c r="DF71" s="1246"/>
      <c r="DG71" s="1246"/>
      <c r="DH71" s="1246"/>
      <c r="DI71" s="1246"/>
      <c r="DJ71" s="1246"/>
      <c r="DK71" s="1246"/>
      <c r="DL71" s="1246"/>
      <c r="DM71" s="1246"/>
      <c r="DN71" s="1246"/>
      <c r="DO71" s="1246"/>
      <c r="DP71" s="1246"/>
    </row>
    <row r="72" spans="1:120" s="1259" customFormat="1" ht="67.5" customHeight="1" x14ac:dyDescent="0.25">
      <c r="A72" s="1260"/>
      <c r="B72" s="1261" t="s">
        <v>1635</v>
      </c>
      <c r="C72" s="1230" t="s">
        <v>476</v>
      </c>
      <c r="D72" s="1249" t="s">
        <v>439</v>
      </c>
      <c r="E72" s="1253">
        <v>190736.63</v>
      </c>
      <c r="F72" s="1276" t="s">
        <v>1590</v>
      </c>
      <c r="G72" s="1263" t="s">
        <v>3059</v>
      </c>
      <c r="H72" s="1252"/>
      <c r="I72" s="1252"/>
      <c r="J72" s="1252"/>
      <c r="K72" s="1252"/>
      <c r="L72" s="1252"/>
      <c r="M72" s="1252"/>
      <c r="N72" s="1252"/>
      <c r="O72" s="1252"/>
      <c r="P72" s="1252"/>
      <c r="Q72" s="1252"/>
      <c r="R72" s="1252"/>
      <c r="S72" s="1252"/>
      <c r="T72" s="1252"/>
      <c r="U72" s="1252"/>
      <c r="V72" s="1252"/>
      <c r="W72" s="1246"/>
      <c r="X72" s="1246"/>
      <c r="Y72" s="1246"/>
      <c r="Z72" s="1246"/>
      <c r="AA72" s="1246"/>
      <c r="AB72" s="1246"/>
      <c r="AC72" s="1246"/>
      <c r="AD72" s="1246"/>
      <c r="AE72" s="1246"/>
      <c r="AF72" s="1246"/>
      <c r="AG72" s="1246"/>
      <c r="AH72" s="1246"/>
      <c r="AI72" s="1246"/>
      <c r="AJ72" s="1246"/>
      <c r="AK72" s="1246"/>
      <c r="AL72" s="1246"/>
      <c r="AM72" s="1246"/>
      <c r="AN72" s="1246"/>
      <c r="AO72" s="1246"/>
      <c r="AP72" s="1246"/>
      <c r="AQ72" s="1246"/>
      <c r="AR72" s="1246"/>
      <c r="AS72" s="1246"/>
      <c r="AT72" s="1246"/>
      <c r="AU72" s="1246"/>
      <c r="AV72" s="1246"/>
      <c r="AW72" s="1246"/>
      <c r="AX72" s="1246"/>
      <c r="AY72" s="1246"/>
      <c r="AZ72" s="1246"/>
      <c r="BA72" s="1246"/>
      <c r="BB72" s="1246"/>
      <c r="BC72" s="1246"/>
      <c r="BD72" s="1246"/>
      <c r="BE72" s="1246"/>
      <c r="BF72" s="1246"/>
      <c r="BG72" s="1246"/>
      <c r="BH72" s="1246"/>
      <c r="BI72" s="1246"/>
      <c r="BJ72" s="1246"/>
      <c r="BK72" s="1246"/>
      <c r="BL72" s="1246"/>
      <c r="BM72" s="1246"/>
      <c r="BN72" s="1246"/>
      <c r="BO72" s="1246"/>
      <c r="BP72" s="1246"/>
      <c r="BQ72" s="1246"/>
      <c r="BR72" s="1246"/>
      <c r="BS72" s="1246"/>
      <c r="BT72" s="1246"/>
      <c r="BU72" s="1246"/>
      <c r="BV72" s="1246"/>
      <c r="BW72" s="1246"/>
      <c r="BX72" s="1246"/>
      <c r="BY72" s="1246"/>
      <c r="BZ72" s="1246"/>
      <c r="CA72" s="1246"/>
      <c r="CB72" s="1246"/>
      <c r="CC72" s="1246"/>
      <c r="CD72" s="1246"/>
      <c r="CE72" s="1246"/>
      <c r="CF72" s="1246"/>
      <c r="CG72" s="1246"/>
      <c r="CH72" s="1246"/>
      <c r="CI72" s="1246"/>
      <c r="CJ72" s="1246"/>
      <c r="CK72" s="1246"/>
      <c r="CL72" s="1246"/>
      <c r="CM72" s="1246"/>
      <c r="CN72" s="1246"/>
      <c r="CO72" s="1246"/>
      <c r="CP72" s="1246"/>
      <c r="CQ72" s="1246"/>
      <c r="CR72" s="1246"/>
      <c r="CS72" s="1246"/>
      <c r="CT72" s="1246"/>
      <c r="CU72" s="1246"/>
      <c r="CV72" s="1246"/>
      <c r="CW72" s="1246"/>
      <c r="CX72" s="1246"/>
      <c r="CY72" s="1246"/>
      <c r="CZ72" s="1246"/>
      <c r="DA72" s="1246"/>
      <c r="DB72" s="1246"/>
      <c r="DC72" s="1246"/>
      <c r="DD72" s="1246"/>
      <c r="DE72" s="1246"/>
      <c r="DF72" s="1246"/>
      <c r="DG72" s="1246"/>
      <c r="DH72" s="1246"/>
      <c r="DI72" s="1246"/>
      <c r="DJ72" s="1246"/>
      <c r="DK72" s="1246"/>
      <c r="DL72" s="1246"/>
      <c r="DM72" s="1246"/>
      <c r="DN72" s="1246"/>
      <c r="DO72" s="1246"/>
      <c r="DP72" s="1246"/>
    </row>
    <row r="73" spans="1:120" s="1259" customFormat="1" ht="69" customHeight="1" x14ac:dyDescent="0.25">
      <c r="A73" s="1260"/>
      <c r="B73" s="1261" t="s">
        <v>1636</v>
      </c>
      <c r="C73" s="1230" t="s">
        <v>476</v>
      </c>
      <c r="D73" s="1249" t="s">
        <v>439</v>
      </c>
      <c r="E73" s="1253">
        <v>190736.63</v>
      </c>
      <c r="F73" s="1276" t="s">
        <v>1591</v>
      </c>
      <c r="G73" s="1263" t="s">
        <v>3059</v>
      </c>
      <c r="H73" s="1252"/>
      <c r="I73" s="1252"/>
      <c r="J73" s="1252"/>
      <c r="K73" s="1252"/>
      <c r="L73" s="1252"/>
      <c r="M73" s="1252"/>
      <c r="N73" s="1252"/>
      <c r="O73" s="1252"/>
      <c r="P73" s="1252"/>
      <c r="Q73" s="1252"/>
      <c r="R73" s="1252"/>
      <c r="S73" s="1252"/>
      <c r="T73" s="1252"/>
      <c r="U73" s="1252"/>
      <c r="V73" s="1252"/>
      <c r="W73" s="1246"/>
      <c r="X73" s="1246"/>
      <c r="Y73" s="1246"/>
      <c r="Z73" s="1246"/>
      <c r="AA73" s="1246"/>
      <c r="AB73" s="1246"/>
      <c r="AC73" s="1246"/>
      <c r="AD73" s="1246"/>
      <c r="AE73" s="1246"/>
      <c r="AF73" s="1246"/>
      <c r="AG73" s="1246"/>
      <c r="AH73" s="1246"/>
      <c r="AI73" s="1246"/>
      <c r="AJ73" s="1246"/>
      <c r="AK73" s="1246"/>
      <c r="AL73" s="1246"/>
      <c r="AM73" s="1246"/>
      <c r="AN73" s="1246"/>
      <c r="AO73" s="1246"/>
      <c r="AP73" s="1246"/>
      <c r="AQ73" s="1246"/>
      <c r="AR73" s="1246"/>
      <c r="AS73" s="1246"/>
      <c r="AT73" s="1246"/>
      <c r="AU73" s="1246"/>
      <c r="AV73" s="1246"/>
      <c r="AW73" s="1246"/>
      <c r="AX73" s="1246"/>
      <c r="AY73" s="1246"/>
      <c r="AZ73" s="1246"/>
      <c r="BA73" s="1246"/>
      <c r="BB73" s="1246"/>
      <c r="BC73" s="1246"/>
      <c r="BD73" s="1246"/>
      <c r="BE73" s="1246"/>
      <c r="BF73" s="1246"/>
      <c r="BG73" s="1246"/>
      <c r="BH73" s="1246"/>
      <c r="BI73" s="1246"/>
      <c r="BJ73" s="1246"/>
      <c r="BK73" s="1246"/>
      <c r="BL73" s="1246"/>
      <c r="BM73" s="1246"/>
      <c r="BN73" s="1246"/>
      <c r="BO73" s="1246"/>
      <c r="BP73" s="1246"/>
      <c r="BQ73" s="1246"/>
      <c r="BR73" s="1246"/>
      <c r="BS73" s="1246"/>
      <c r="BT73" s="1246"/>
      <c r="BU73" s="1246"/>
      <c r="BV73" s="1246"/>
      <c r="BW73" s="1246"/>
      <c r="BX73" s="1246"/>
      <c r="BY73" s="1246"/>
      <c r="BZ73" s="1246"/>
      <c r="CA73" s="1246"/>
      <c r="CB73" s="1246"/>
      <c r="CC73" s="1246"/>
      <c r="CD73" s="1246"/>
      <c r="CE73" s="1246"/>
      <c r="CF73" s="1246"/>
      <c r="CG73" s="1246"/>
      <c r="CH73" s="1246"/>
      <c r="CI73" s="1246"/>
      <c r="CJ73" s="1246"/>
      <c r="CK73" s="1246"/>
      <c r="CL73" s="1246"/>
      <c r="CM73" s="1246"/>
      <c r="CN73" s="1246"/>
      <c r="CO73" s="1246"/>
      <c r="CP73" s="1246"/>
      <c r="CQ73" s="1246"/>
      <c r="CR73" s="1246"/>
      <c r="CS73" s="1246"/>
      <c r="CT73" s="1246"/>
      <c r="CU73" s="1246"/>
      <c r="CV73" s="1246"/>
      <c r="CW73" s="1246"/>
      <c r="CX73" s="1246"/>
      <c r="CY73" s="1246"/>
      <c r="CZ73" s="1246"/>
      <c r="DA73" s="1246"/>
      <c r="DB73" s="1246"/>
      <c r="DC73" s="1246"/>
      <c r="DD73" s="1246"/>
      <c r="DE73" s="1246"/>
      <c r="DF73" s="1246"/>
      <c r="DG73" s="1246"/>
      <c r="DH73" s="1246"/>
      <c r="DI73" s="1246"/>
      <c r="DJ73" s="1246"/>
      <c r="DK73" s="1246"/>
      <c r="DL73" s="1246"/>
      <c r="DM73" s="1246"/>
      <c r="DN73" s="1246"/>
      <c r="DO73" s="1246"/>
      <c r="DP73" s="1246"/>
    </row>
    <row r="74" spans="1:120" s="1259" customFormat="1" ht="109.5" customHeight="1" x14ac:dyDescent="0.25">
      <c r="A74" s="1260"/>
      <c r="B74" s="1261" t="s">
        <v>1637</v>
      </c>
      <c r="C74" s="1230" t="s">
        <v>483</v>
      </c>
      <c r="D74" s="1249" t="s">
        <v>439</v>
      </c>
      <c r="E74" s="1253">
        <v>100000</v>
      </c>
      <c r="F74" s="1247" t="s">
        <v>1592</v>
      </c>
      <c r="G74" s="1263" t="s">
        <v>2945</v>
      </c>
      <c r="H74" s="1252" t="s">
        <v>3027</v>
      </c>
      <c r="I74" s="1252"/>
      <c r="J74" s="1252" t="s">
        <v>2569</v>
      </c>
      <c r="K74" s="1252">
        <v>30000</v>
      </c>
      <c r="L74" s="1252"/>
      <c r="M74" s="1252"/>
      <c r="N74" s="1252"/>
      <c r="O74" s="1252"/>
      <c r="P74" s="1252"/>
      <c r="Q74" s="1252"/>
      <c r="R74" s="1252"/>
      <c r="S74" s="1252"/>
      <c r="T74" s="1252"/>
      <c r="U74" s="1252"/>
      <c r="V74" s="1252" t="s">
        <v>2323</v>
      </c>
      <c r="W74" s="1246"/>
      <c r="X74" s="1246"/>
      <c r="Y74" s="1246"/>
      <c r="Z74" s="1246"/>
      <c r="AA74" s="1246"/>
      <c r="AB74" s="1246"/>
      <c r="AC74" s="1246"/>
      <c r="AD74" s="1246"/>
      <c r="AE74" s="1246"/>
      <c r="AF74" s="1246"/>
      <c r="AG74" s="1246"/>
      <c r="AH74" s="1246"/>
      <c r="AI74" s="1246"/>
      <c r="AJ74" s="1246"/>
      <c r="AK74" s="1246"/>
      <c r="AL74" s="1246"/>
      <c r="AM74" s="1246"/>
      <c r="AN74" s="1246"/>
      <c r="AO74" s="1246"/>
      <c r="AP74" s="1246"/>
      <c r="AQ74" s="1246"/>
      <c r="AR74" s="1246"/>
      <c r="AS74" s="1246"/>
      <c r="AT74" s="1246"/>
      <c r="AU74" s="1246"/>
      <c r="AV74" s="1246"/>
      <c r="AW74" s="1246"/>
      <c r="AX74" s="1246"/>
      <c r="AY74" s="1246"/>
      <c r="AZ74" s="1246"/>
      <c r="BA74" s="1246"/>
      <c r="BB74" s="1246"/>
      <c r="BC74" s="1246"/>
      <c r="BD74" s="1246"/>
      <c r="BE74" s="1246"/>
      <c r="BF74" s="1246"/>
      <c r="BG74" s="1246"/>
      <c r="BH74" s="1246"/>
      <c r="BI74" s="1246"/>
      <c r="BJ74" s="1246"/>
      <c r="BK74" s="1246"/>
      <c r="BL74" s="1246"/>
      <c r="BM74" s="1246"/>
      <c r="BN74" s="1246"/>
      <c r="BO74" s="1246"/>
      <c r="BP74" s="1246"/>
      <c r="BQ74" s="1246"/>
      <c r="BR74" s="1246"/>
      <c r="BS74" s="1246"/>
      <c r="BT74" s="1246"/>
      <c r="BU74" s="1246"/>
      <c r="BV74" s="1246"/>
      <c r="BW74" s="1246"/>
      <c r="BX74" s="1246"/>
      <c r="BY74" s="1246"/>
      <c r="BZ74" s="1246"/>
      <c r="CA74" s="1246"/>
      <c r="CB74" s="1246"/>
      <c r="CC74" s="1246"/>
      <c r="CD74" s="1246"/>
      <c r="CE74" s="1246"/>
      <c r="CF74" s="1246"/>
      <c r="CG74" s="1246"/>
      <c r="CH74" s="1246"/>
      <c r="CI74" s="1246"/>
      <c r="CJ74" s="1246"/>
      <c r="CK74" s="1246"/>
      <c r="CL74" s="1246"/>
      <c r="CM74" s="1246"/>
      <c r="CN74" s="1246"/>
      <c r="CO74" s="1246"/>
      <c r="CP74" s="1246"/>
      <c r="CQ74" s="1246"/>
      <c r="CR74" s="1246"/>
      <c r="CS74" s="1246"/>
      <c r="CT74" s="1246"/>
      <c r="CU74" s="1246"/>
      <c r="CV74" s="1246"/>
      <c r="CW74" s="1246"/>
      <c r="CX74" s="1246"/>
      <c r="CY74" s="1246"/>
      <c r="CZ74" s="1246"/>
      <c r="DA74" s="1246"/>
      <c r="DB74" s="1246"/>
      <c r="DC74" s="1246"/>
      <c r="DD74" s="1246"/>
      <c r="DE74" s="1246"/>
      <c r="DF74" s="1246"/>
      <c r="DG74" s="1246"/>
      <c r="DH74" s="1246"/>
      <c r="DI74" s="1246"/>
      <c r="DJ74" s="1246"/>
      <c r="DK74" s="1246"/>
      <c r="DL74" s="1246"/>
      <c r="DM74" s="1246"/>
      <c r="DN74" s="1246"/>
      <c r="DO74" s="1246"/>
      <c r="DP74" s="1246"/>
    </row>
    <row r="75" spans="1:120" s="1259" customFormat="1" ht="125.25" customHeight="1" x14ac:dyDescent="0.25">
      <c r="A75" s="1260"/>
      <c r="B75" s="1256" t="s">
        <v>1637</v>
      </c>
      <c r="C75" s="1230" t="s">
        <v>483</v>
      </c>
      <c r="D75" s="1249" t="s">
        <v>439</v>
      </c>
      <c r="E75" s="1253">
        <v>120000</v>
      </c>
      <c r="F75" s="1247" t="s">
        <v>1593</v>
      </c>
      <c r="G75" s="1263" t="s">
        <v>2946</v>
      </c>
      <c r="H75" s="1252" t="s">
        <v>3028</v>
      </c>
      <c r="I75" s="1252"/>
      <c r="J75" s="1252" t="s">
        <v>2601</v>
      </c>
      <c r="K75" s="1252">
        <v>35600</v>
      </c>
      <c r="L75" s="1252"/>
      <c r="M75" s="1252"/>
      <c r="N75" s="1252"/>
      <c r="O75" s="1252"/>
      <c r="P75" s="1252"/>
      <c r="Q75" s="1252"/>
      <c r="R75" s="1252"/>
      <c r="S75" s="1252"/>
      <c r="T75" s="1252"/>
      <c r="U75" s="1252"/>
      <c r="V75" s="1252" t="s">
        <v>2947</v>
      </c>
      <c r="W75" s="1246"/>
      <c r="X75" s="1246"/>
      <c r="Y75" s="1246"/>
      <c r="Z75" s="1246"/>
      <c r="AA75" s="1246"/>
      <c r="AB75" s="1246"/>
      <c r="AC75" s="1246"/>
      <c r="AD75" s="1246"/>
      <c r="AE75" s="1246"/>
      <c r="AF75" s="1246"/>
      <c r="AG75" s="1246"/>
      <c r="AH75" s="1246"/>
      <c r="AI75" s="1246"/>
      <c r="AJ75" s="1246"/>
      <c r="AK75" s="1246"/>
      <c r="AL75" s="1246"/>
      <c r="AM75" s="1246"/>
      <c r="AN75" s="1246"/>
      <c r="AO75" s="1246"/>
      <c r="AP75" s="1246"/>
      <c r="AQ75" s="1246"/>
      <c r="AR75" s="1246"/>
      <c r="AS75" s="1246"/>
      <c r="AT75" s="1246"/>
      <c r="AU75" s="1246"/>
      <c r="AV75" s="1246"/>
      <c r="AW75" s="1246"/>
      <c r="AX75" s="1246"/>
      <c r="AY75" s="1246"/>
      <c r="AZ75" s="1246"/>
      <c r="BA75" s="1246"/>
      <c r="BB75" s="1246"/>
      <c r="BC75" s="1246"/>
      <c r="BD75" s="1246"/>
      <c r="BE75" s="1246"/>
      <c r="BF75" s="1246"/>
      <c r="BG75" s="1246"/>
      <c r="BH75" s="1246"/>
      <c r="BI75" s="1246"/>
      <c r="BJ75" s="1246"/>
      <c r="BK75" s="1246"/>
      <c r="BL75" s="1246"/>
      <c r="BM75" s="1246"/>
      <c r="BN75" s="1246"/>
      <c r="BO75" s="1246"/>
      <c r="BP75" s="1246"/>
      <c r="BQ75" s="1246"/>
      <c r="BR75" s="1246"/>
      <c r="BS75" s="1246"/>
      <c r="BT75" s="1246"/>
      <c r="BU75" s="1246"/>
      <c r="BV75" s="1246"/>
      <c r="BW75" s="1246"/>
      <c r="BX75" s="1246"/>
      <c r="BY75" s="1246"/>
      <c r="BZ75" s="1246"/>
      <c r="CA75" s="1246"/>
      <c r="CB75" s="1246"/>
      <c r="CC75" s="1246"/>
      <c r="CD75" s="1246"/>
      <c r="CE75" s="1246"/>
      <c r="CF75" s="1246"/>
      <c r="CG75" s="1246"/>
      <c r="CH75" s="1246"/>
      <c r="CI75" s="1246"/>
      <c r="CJ75" s="1246"/>
      <c r="CK75" s="1246"/>
      <c r="CL75" s="1246"/>
      <c r="CM75" s="1246"/>
      <c r="CN75" s="1246"/>
      <c r="CO75" s="1246"/>
      <c r="CP75" s="1246"/>
      <c r="CQ75" s="1246"/>
      <c r="CR75" s="1246"/>
      <c r="CS75" s="1246"/>
      <c r="CT75" s="1246"/>
      <c r="CU75" s="1246"/>
      <c r="CV75" s="1246"/>
      <c r="CW75" s="1246"/>
      <c r="CX75" s="1246"/>
      <c r="CY75" s="1246"/>
      <c r="CZ75" s="1246"/>
      <c r="DA75" s="1246"/>
      <c r="DB75" s="1246"/>
      <c r="DC75" s="1246"/>
      <c r="DD75" s="1246"/>
      <c r="DE75" s="1246"/>
      <c r="DF75" s="1246"/>
      <c r="DG75" s="1246"/>
      <c r="DH75" s="1246"/>
      <c r="DI75" s="1246"/>
      <c r="DJ75" s="1246"/>
      <c r="DK75" s="1246"/>
      <c r="DL75" s="1246"/>
      <c r="DM75" s="1246"/>
      <c r="DN75" s="1246"/>
      <c r="DO75" s="1246"/>
      <c r="DP75" s="1246"/>
    </row>
    <row r="76" spans="1:120" s="1259" customFormat="1" ht="72" customHeight="1" x14ac:dyDescent="0.25">
      <c r="A76" s="1260"/>
      <c r="B76" s="1256" t="s">
        <v>231</v>
      </c>
      <c r="C76" s="1230" t="s">
        <v>483</v>
      </c>
      <c r="D76" s="1249" t="s">
        <v>439</v>
      </c>
      <c r="E76" s="1253">
        <v>420000</v>
      </c>
      <c r="F76" s="1247" t="s">
        <v>1594</v>
      </c>
      <c r="G76" s="1263" t="s">
        <v>2948</v>
      </c>
      <c r="H76" s="1252" t="s">
        <v>3029</v>
      </c>
      <c r="I76" s="1252"/>
      <c r="J76" s="1252" t="s">
        <v>2600</v>
      </c>
      <c r="K76" s="1252">
        <v>156000</v>
      </c>
      <c r="L76" s="1252"/>
      <c r="M76" s="1252"/>
      <c r="N76" s="1252"/>
      <c r="O76" s="1252"/>
      <c r="P76" s="1252"/>
      <c r="Q76" s="1252"/>
      <c r="R76" s="1252"/>
      <c r="S76" s="1252"/>
      <c r="T76" s="1252"/>
      <c r="U76" s="1252"/>
      <c r="V76" s="1252" t="s">
        <v>2874</v>
      </c>
      <c r="W76" s="1246"/>
      <c r="X76" s="1246"/>
      <c r="Y76" s="1246"/>
      <c r="Z76" s="1246"/>
      <c r="AA76" s="1246"/>
      <c r="AB76" s="1246"/>
      <c r="AC76" s="1246"/>
      <c r="AD76" s="1246"/>
      <c r="AE76" s="1246"/>
      <c r="AF76" s="1246"/>
      <c r="AG76" s="1246"/>
      <c r="AH76" s="1246"/>
      <c r="AI76" s="1246"/>
      <c r="AJ76" s="1246"/>
      <c r="AK76" s="1246"/>
      <c r="AL76" s="1246"/>
      <c r="AM76" s="1246"/>
      <c r="AN76" s="1246"/>
      <c r="AO76" s="1246"/>
      <c r="AP76" s="1246"/>
      <c r="AQ76" s="1246"/>
      <c r="AR76" s="1246"/>
      <c r="AS76" s="1246"/>
      <c r="AT76" s="1246"/>
      <c r="AU76" s="1246"/>
      <c r="AV76" s="1246"/>
      <c r="AW76" s="1246"/>
      <c r="AX76" s="1246"/>
      <c r="AY76" s="1246"/>
      <c r="AZ76" s="1246"/>
      <c r="BA76" s="1246"/>
      <c r="BB76" s="1246"/>
      <c r="BC76" s="1246"/>
      <c r="BD76" s="1246"/>
      <c r="BE76" s="1246"/>
      <c r="BF76" s="1246"/>
      <c r="BG76" s="1246"/>
      <c r="BH76" s="1246"/>
      <c r="BI76" s="1246"/>
      <c r="BJ76" s="1246"/>
      <c r="BK76" s="1246"/>
      <c r="BL76" s="1246"/>
      <c r="BM76" s="1246"/>
      <c r="BN76" s="1246"/>
      <c r="BO76" s="1246"/>
      <c r="BP76" s="1246"/>
      <c r="BQ76" s="1246"/>
      <c r="BR76" s="1246"/>
      <c r="BS76" s="1246"/>
      <c r="BT76" s="1246"/>
      <c r="BU76" s="1246"/>
      <c r="BV76" s="1246"/>
      <c r="BW76" s="1246"/>
      <c r="BX76" s="1246"/>
      <c r="BY76" s="1246"/>
      <c r="BZ76" s="1246"/>
      <c r="CA76" s="1246"/>
      <c r="CB76" s="1246"/>
      <c r="CC76" s="1246"/>
      <c r="CD76" s="1246"/>
      <c r="CE76" s="1246"/>
      <c r="CF76" s="1246"/>
      <c r="CG76" s="1246"/>
      <c r="CH76" s="1246"/>
      <c r="CI76" s="1246"/>
      <c r="CJ76" s="1246"/>
      <c r="CK76" s="1246"/>
      <c r="CL76" s="1246"/>
      <c r="CM76" s="1246"/>
      <c r="CN76" s="1246"/>
      <c r="CO76" s="1246"/>
      <c r="CP76" s="1246"/>
      <c r="CQ76" s="1246"/>
      <c r="CR76" s="1246"/>
      <c r="CS76" s="1246"/>
      <c r="CT76" s="1246"/>
      <c r="CU76" s="1246"/>
      <c r="CV76" s="1246"/>
      <c r="CW76" s="1246"/>
      <c r="CX76" s="1246"/>
      <c r="CY76" s="1246"/>
      <c r="CZ76" s="1246"/>
      <c r="DA76" s="1246"/>
      <c r="DB76" s="1246"/>
      <c r="DC76" s="1246"/>
      <c r="DD76" s="1246"/>
      <c r="DE76" s="1246"/>
      <c r="DF76" s="1246"/>
      <c r="DG76" s="1246"/>
      <c r="DH76" s="1246"/>
      <c r="DI76" s="1246"/>
      <c r="DJ76" s="1246"/>
      <c r="DK76" s="1246"/>
      <c r="DL76" s="1246"/>
      <c r="DM76" s="1246"/>
      <c r="DN76" s="1246"/>
      <c r="DO76" s="1246"/>
      <c r="DP76" s="1246"/>
    </row>
    <row r="77" spans="1:120" s="1259" customFormat="1" ht="146.25" customHeight="1" x14ac:dyDescent="0.25">
      <c r="A77" s="1260"/>
      <c r="B77" s="1256" t="s">
        <v>1638</v>
      </c>
      <c r="C77" s="1230" t="s">
        <v>483</v>
      </c>
      <c r="D77" s="1249" t="s">
        <v>439</v>
      </c>
      <c r="E77" s="1253">
        <v>14204.54</v>
      </c>
      <c r="F77" s="1247" t="s">
        <v>1595</v>
      </c>
      <c r="G77" s="1263" t="s">
        <v>2949</v>
      </c>
      <c r="H77" s="1252" t="s">
        <v>3030</v>
      </c>
      <c r="I77" s="1252"/>
      <c r="J77" s="1252" t="s">
        <v>2681</v>
      </c>
      <c r="K77" s="1252"/>
      <c r="L77" s="1252"/>
      <c r="M77" s="1252">
        <v>31640</v>
      </c>
      <c r="N77" s="1252"/>
      <c r="O77" s="1252"/>
      <c r="P77" s="1252"/>
      <c r="Q77" s="1252"/>
      <c r="R77" s="1252"/>
      <c r="S77" s="1252"/>
      <c r="T77" s="1252"/>
      <c r="U77" s="1252"/>
      <c r="V77" s="1252" t="s">
        <v>2682</v>
      </c>
      <c r="W77" s="1246"/>
      <c r="X77" s="1246"/>
      <c r="Y77" s="1246"/>
      <c r="Z77" s="1246"/>
      <c r="AA77" s="1246"/>
      <c r="AB77" s="1246"/>
      <c r="AC77" s="1246"/>
      <c r="AD77" s="1246"/>
      <c r="AE77" s="1246"/>
      <c r="AF77" s="1246"/>
      <c r="AG77" s="1246"/>
      <c r="AH77" s="1246"/>
      <c r="AI77" s="1246"/>
      <c r="AJ77" s="1246"/>
      <c r="AK77" s="1246"/>
      <c r="AL77" s="1246"/>
      <c r="AM77" s="1246"/>
      <c r="AN77" s="1246"/>
      <c r="AO77" s="1246"/>
      <c r="AP77" s="1246"/>
      <c r="AQ77" s="1246"/>
      <c r="AR77" s="1246"/>
      <c r="AS77" s="1246"/>
      <c r="AT77" s="1246"/>
      <c r="AU77" s="1246"/>
      <c r="AV77" s="1246"/>
      <c r="AW77" s="1246"/>
      <c r="AX77" s="1246"/>
      <c r="AY77" s="1246"/>
      <c r="AZ77" s="1246"/>
      <c r="BA77" s="1246"/>
      <c r="BB77" s="1246"/>
      <c r="BC77" s="1246"/>
      <c r="BD77" s="1246"/>
      <c r="BE77" s="1246"/>
      <c r="BF77" s="1246"/>
      <c r="BG77" s="1246"/>
      <c r="BH77" s="1246"/>
      <c r="BI77" s="1246"/>
      <c r="BJ77" s="1246"/>
      <c r="BK77" s="1246"/>
      <c r="BL77" s="1246"/>
      <c r="BM77" s="1246"/>
      <c r="BN77" s="1246"/>
      <c r="BO77" s="1246"/>
      <c r="BP77" s="1246"/>
      <c r="BQ77" s="1246"/>
      <c r="BR77" s="1246"/>
      <c r="BS77" s="1246"/>
      <c r="BT77" s="1246"/>
      <c r="BU77" s="1246"/>
      <c r="BV77" s="1246"/>
      <c r="BW77" s="1246"/>
      <c r="BX77" s="1246"/>
      <c r="BY77" s="1246"/>
      <c r="BZ77" s="1246"/>
      <c r="CA77" s="1246"/>
      <c r="CB77" s="1246"/>
      <c r="CC77" s="1246"/>
      <c r="CD77" s="1246"/>
      <c r="CE77" s="1246"/>
      <c r="CF77" s="1246"/>
      <c r="CG77" s="1246"/>
      <c r="CH77" s="1246"/>
      <c r="CI77" s="1246"/>
      <c r="CJ77" s="1246"/>
      <c r="CK77" s="1246"/>
      <c r="CL77" s="1246"/>
      <c r="CM77" s="1246"/>
      <c r="CN77" s="1246"/>
      <c r="CO77" s="1246"/>
      <c r="CP77" s="1246"/>
      <c r="CQ77" s="1246"/>
      <c r="CR77" s="1246"/>
      <c r="CS77" s="1246"/>
      <c r="CT77" s="1246"/>
      <c r="CU77" s="1246"/>
      <c r="CV77" s="1246"/>
      <c r="CW77" s="1246"/>
      <c r="CX77" s="1246"/>
      <c r="CY77" s="1246"/>
      <c r="CZ77" s="1246"/>
      <c r="DA77" s="1246"/>
      <c r="DB77" s="1246"/>
      <c r="DC77" s="1246"/>
      <c r="DD77" s="1246"/>
      <c r="DE77" s="1246"/>
      <c r="DF77" s="1246"/>
      <c r="DG77" s="1246"/>
      <c r="DH77" s="1246"/>
      <c r="DI77" s="1246"/>
      <c r="DJ77" s="1246"/>
      <c r="DK77" s="1246"/>
      <c r="DL77" s="1246"/>
      <c r="DM77" s="1246"/>
      <c r="DN77" s="1246"/>
      <c r="DO77" s="1246"/>
      <c r="DP77" s="1246"/>
    </row>
    <row r="78" spans="1:120" s="1259" customFormat="1" ht="72.75" customHeight="1" x14ac:dyDescent="0.25">
      <c r="A78" s="1260"/>
      <c r="B78" s="1256" t="s">
        <v>1639</v>
      </c>
      <c r="C78" s="1230" t="s">
        <v>477</v>
      </c>
      <c r="D78" s="1249" t="s">
        <v>439</v>
      </c>
      <c r="E78" s="1253">
        <v>420000</v>
      </c>
      <c r="F78" s="1247" t="s">
        <v>1596</v>
      </c>
      <c r="G78" s="1263" t="s">
        <v>2950</v>
      </c>
      <c r="H78" s="1252" t="s">
        <v>3031</v>
      </c>
      <c r="I78" s="1252"/>
      <c r="J78" s="1252" t="s">
        <v>2307</v>
      </c>
      <c r="K78" s="1252"/>
      <c r="L78" s="1252"/>
      <c r="M78" s="1252">
        <v>127258</v>
      </c>
      <c r="N78" s="1252"/>
      <c r="O78" s="1252"/>
      <c r="P78" s="1252"/>
      <c r="Q78" s="1252"/>
      <c r="R78" s="1252"/>
      <c r="S78" s="1252"/>
      <c r="T78" s="1252"/>
      <c r="U78" s="1252"/>
      <c r="V78" s="1252" t="s">
        <v>2951</v>
      </c>
      <c r="W78" s="1246"/>
      <c r="X78" s="1246"/>
      <c r="Y78" s="1246"/>
      <c r="Z78" s="1246"/>
      <c r="AA78" s="1246"/>
      <c r="AB78" s="1246"/>
      <c r="AC78" s="1246"/>
      <c r="AD78" s="1246"/>
      <c r="AE78" s="1246"/>
      <c r="AF78" s="1246"/>
      <c r="AG78" s="1246"/>
      <c r="AH78" s="1246"/>
      <c r="AI78" s="1246"/>
      <c r="AJ78" s="1246"/>
      <c r="AK78" s="1246"/>
      <c r="AL78" s="1246"/>
      <c r="AM78" s="1246"/>
      <c r="AN78" s="1246"/>
      <c r="AO78" s="1246"/>
      <c r="AP78" s="1246"/>
      <c r="AQ78" s="1246"/>
      <c r="AR78" s="1246"/>
      <c r="AS78" s="1246"/>
      <c r="AT78" s="1246"/>
      <c r="AU78" s="1246"/>
      <c r="AV78" s="1246"/>
      <c r="AW78" s="1246"/>
      <c r="AX78" s="1246"/>
      <c r="AY78" s="1246"/>
      <c r="AZ78" s="1246"/>
      <c r="BA78" s="1246"/>
      <c r="BB78" s="1246"/>
      <c r="BC78" s="1246"/>
      <c r="BD78" s="1246"/>
      <c r="BE78" s="1246"/>
      <c r="BF78" s="1246"/>
      <c r="BG78" s="1246"/>
      <c r="BH78" s="1246"/>
      <c r="BI78" s="1246"/>
      <c r="BJ78" s="1246"/>
      <c r="BK78" s="1246"/>
      <c r="BL78" s="1246"/>
      <c r="BM78" s="1246"/>
      <c r="BN78" s="1246"/>
      <c r="BO78" s="1246"/>
      <c r="BP78" s="1246"/>
      <c r="BQ78" s="1246"/>
      <c r="BR78" s="1246"/>
      <c r="BS78" s="1246"/>
      <c r="BT78" s="1246"/>
      <c r="BU78" s="1246"/>
      <c r="BV78" s="1246"/>
      <c r="BW78" s="1246"/>
      <c r="BX78" s="1246"/>
      <c r="BY78" s="1246"/>
      <c r="BZ78" s="1246"/>
      <c r="CA78" s="1246"/>
      <c r="CB78" s="1246"/>
      <c r="CC78" s="1246"/>
      <c r="CD78" s="1246"/>
      <c r="CE78" s="1246"/>
      <c r="CF78" s="1246"/>
      <c r="CG78" s="1246"/>
      <c r="CH78" s="1246"/>
      <c r="CI78" s="1246"/>
      <c r="CJ78" s="1246"/>
      <c r="CK78" s="1246"/>
      <c r="CL78" s="1246"/>
      <c r="CM78" s="1246"/>
      <c r="CN78" s="1246"/>
      <c r="CO78" s="1246"/>
      <c r="CP78" s="1246"/>
      <c r="CQ78" s="1246"/>
      <c r="CR78" s="1246"/>
      <c r="CS78" s="1246"/>
      <c r="CT78" s="1246"/>
      <c r="CU78" s="1246"/>
      <c r="CV78" s="1246"/>
      <c r="CW78" s="1246"/>
      <c r="CX78" s="1246"/>
      <c r="CY78" s="1246"/>
      <c r="CZ78" s="1246"/>
      <c r="DA78" s="1246"/>
      <c r="DB78" s="1246"/>
      <c r="DC78" s="1246"/>
      <c r="DD78" s="1246"/>
      <c r="DE78" s="1246"/>
      <c r="DF78" s="1246"/>
      <c r="DG78" s="1246"/>
      <c r="DH78" s="1246"/>
      <c r="DI78" s="1246"/>
      <c r="DJ78" s="1246"/>
      <c r="DK78" s="1246"/>
      <c r="DL78" s="1246"/>
      <c r="DM78" s="1246"/>
      <c r="DN78" s="1246"/>
      <c r="DO78" s="1246"/>
      <c r="DP78" s="1246"/>
    </row>
    <row r="79" spans="1:120" s="1259" customFormat="1" ht="163.5" customHeight="1" x14ac:dyDescent="0.25">
      <c r="A79" s="1260"/>
      <c r="B79" s="1256" t="s">
        <v>1640</v>
      </c>
      <c r="C79" s="1230" t="s">
        <v>476</v>
      </c>
      <c r="D79" s="1249" t="s">
        <v>439</v>
      </c>
      <c r="E79" s="1253">
        <v>81361.600000000006</v>
      </c>
      <c r="F79" s="1247" t="s">
        <v>1597</v>
      </c>
      <c r="G79" s="1263" t="s">
        <v>2952</v>
      </c>
      <c r="H79" s="1252" t="s">
        <v>3032</v>
      </c>
      <c r="I79" s="1252"/>
      <c r="J79" s="1252" t="s">
        <v>2683</v>
      </c>
      <c r="K79" s="1252"/>
      <c r="L79" s="1252"/>
      <c r="M79" s="1252">
        <v>173600</v>
      </c>
      <c r="N79" s="1252"/>
      <c r="O79" s="1252"/>
      <c r="P79" s="1252"/>
      <c r="Q79" s="1252"/>
      <c r="R79" s="1252"/>
      <c r="S79" s="1252"/>
      <c r="T79" s="1252"/>
      <c r="U79" s="1252"/>
      <c r="V79" s="1252" t="s">
        <v>2682</v>
      </c>
      <c r="W79" s="1246"/>
      <c r="X79" s="1246"/>
      <c r="Y79" s="1246"/>
      <c r="Z79" s="1246"/>
      <c r="AA79" s="1246"/>
      <c r="AB79" s="1246"/>
      <c r="AC79" s="1246"/>
      <c r="AD79" s="1246"/>
      <c r="AE79" s="1246"/>
      <c r="AF79" s="1246"/>
      <c r="AG79" s="1246"/>
      <c r="AH79" s="1246"/>
      <c r="AI79" s="1246"/>
      <c r="AJ79" s="1246"/>
      <c r="AK79" s="1246"/>
      <c r="AL79" s="1246"/>
      <c r="AM79" s="1246"/>
      <c r="AN79" s="1246"/>
      <c r="AO79" s="1246"/>
      <c r="AP79" s="1246"/>
      <c r="AQ79" s="1246"/>
      <c r="AR79" s="1246"/>
      <c r="AS79" s="1246"/>
      <c r="AT79" s="1246"/>
      <c r="AU79" s="1246"/>
      <c r="AV79" s="1246"/>
      <c r="AW79" s="1246"/>
      <c r="AX79" s="1246"/>
      <c r="AY79" s="1246"/>
      <c r="AZ79" s="1246"/>
      <c r="BA79" s="1246"/>
      <c r="BB79" s="1246"/>
      <c r="BC79" s="1246"/>
      <c r="BD79" s="1246"/>
      <c r="BE79" s="1246"/>
      <c r="BF79" s="1246"/>
      <c r="BG79" s="1246"/>
      <c r="BH79" s="1246"/>
      <c r="BI79" s="1246"/>
      <c r="BJ79" s="1246"/>
      <c r="BK79" s="1246"/>
      <c r="BL79" s="1246"/>
      <c r="BM79" s="1246"/>
      <c r="BN79" s="1246"/>
      <c r="BO79" s="1246"/>
      <c r="BP79" s="1246"/>
      <c r="BQ79" s="1246"/>
      <c r="BR79" s="1246"/>
      <c r="BS79" s="1246"/>
      <c r="BT79" s="1246"/>
      <c r="BU79" s="1246"/>
      <c r="BV79" s="1246"/>
      <c r="BW79" s="1246"/>
      <c r="BX79" s="1246"/>
      <c r="BY79" s="1246"/>
      <c r="BZ79" s="1246"/>
      <c r="CA79" s="1246"/>
      <c r="CB79" s="1246"/>
      <c r="CC79" s="1246"/>
      <c r="CD79" s="1246"/>
      <c r="CE79" s="1246"/>
      <c r="CF79" s="1246"/>
      <c r="CG79" s="1246"/>
      <c r="CH79" s="1246"/>
      <c r="CI79" s="1246"/>
      <c r="CJ79" s="1246"/>
      <c r="CK79" s="1246"/>
      <c r="CL79" s="1246"/>
      <c r="CM79" s="1246"/>
      <c r="CN79" s="1246"/>
      <c r="CO79" s="1246"/>
      <c r="CP79" s="1246"/>
      <c r="CQ79" s="1246"/>
      <c r="CR79" s="1246"/>
      <c r="CS79" s="1246"/>
      <c r="CT79" s="1246"/>
      <c r="CU79" s="1246"/>
      <c r="CV79" s="1246"/>
      <c r="CW79" s="1246"/>
      <c r="CX79" s="1246"/>
      <c r="CY79" s="1246"/>
      <c r="CZ79" s="1246"/>
      <c r="DA79" s="1246"/>
      <c r="DB79" s="1246"/>
      <c r="DC79" s="1246"/>
      <c r="DD79" s="1246"/>
      <c r="DE79" s="1246"/>
      <c r="DF79" s="1246"/>
      <c r="DG79" s="1246"/>
      <c r="DH79" s="1246"/>
      <c r="DI79" s="1246"/>
      <c r="DJ79" s="1246"/>
      <c r="DK79" s="1246"/>
      <c r="DL79" s="1246"/>
      <c r="DM79" s="1246"/>
      <c r="DN79" s="1246"/>
      <c r="DO79" s="1246"/>
      <c r="DP79" s="1246"/>
    </row>
    <row r="80" spans="1:120" s="1259" customFormat="1" ht="99" customHeight="1" x14ac:dyDescent="0.25">
      <c r="A80" s="1260"/>
      <c r="B80" s="1256" t="s">
        <v>1641</v>
      </c>
      <c r="C80" s="1230" t="s">
        <v>477</v>
      </c>
      <c r="D80" s="1249" t="s">
        <v>439</v>
      </c>
      <c r="E80" s="1253">
        <v>78400</v>
      </c>
      <c r="F80" s="1277" t="s">
        <v>1598</v>
      </c>
      <c r="G80" s="1263" t="s">
        <v>3060</v>
      </c>
      <c r="H80" s="1252"/>
      <c r="I80" s="1252"/>
      <c r="J80" s="1252"/>
      <c r="K80" s="1252"/>
      <c r="L80" s="1252"/>
      <c r="M80" s="1252"/>
      <c r="N80" s="1252"/>
      <c r="O80" s="1252"/>
      <c r="P80" s="1252"/>
      <c r="Q80" s="1252"/>
      <c r="R80" s="1252"/>
      <c r="S80" s="1252"/>
      <c r="T80" s="1252"/>
      <c r="U80" s="1252"/>
      <c r="V80" s="1252"/>
      <c r="W80" s="1246"/>
      <c r="X80" s="1246"/>
      <c r="Y80" s="1246"/>
      <c r="Z80" s="1246"/>
      <c r="AA80" s="1246"/>
      <c r="AB80" s="1246"/>
      <c r="AC80" s="1246"/>
      <c r="AD80" s="1246"/>
      <c r="AE80" s="1246"/>
      <c r="AF80" s="1246"/>
      <c r="AG80" s="1246"/>
      <c r="AH80" s="1246"/>
      <c r="AI80" s="1246"/>
      <c r="AJ80" s="1246"/>
      <c r="AK80" s="1246"/>
      <c r="AL80" s="1246"/>
      <c r="AM80" s="1246"/>
      <c r="AN80" s="1246"/>
      <c r="AO80" s="1246"/>
      <c r="AP80" s="1246"/>
      <c r="AQ80" s="1246"/>
      <c r="AR80" s="1246"/>
      <c r="AS80" s="1246"/>
      <c r="AT80" s="1246"/>
      <c r="AU80" s="1246"/>
      <c r="AV80" s="1246"/>
      <c r="AW80" s="1246"/>
      <c r="AX80" s="1246"/>
      <c r="AY80" s="1246"/>
      <c r="AZ80" s="1246"/>
      <c r="BA80" s="1246"/>
      <c r="BB80" s="1246"/>
      <c r="BC80" s="1246"/>
      <c r="BD80" s="1246"/>
      <c r="BE80" s="1246"/>
      <c r="BF80" s="1246"/>
      <c r="BG80" s="1246"/>
      <c r="BH80" s="1246"/>
      <c r="BI80" s="1246"/>
      <c r="BJ80" s="1246"/>
      <c r="BK80" s="1246"/>
      <c r="BL80" s="1246"/>
      <c r="BM80" s="1246"/>
      <c r="BN80" s="1246"/>
      <c r="BO80" s="1246"/>
      <c r="BP80" s="1246"/>
      <c r="BQ80" s="1246"/>
      <c r="BR80" s="1246"/>
      <c r="BS80" s="1246"/>
      <c r="BT80" s="1246"/>
      <c r="BU80" s="1246"/>
      <c r="BV80" s="1246"/>
      <c r="BW80" s="1246"/>
      <c r="BX80" s="1246"/>
      <c r="BY80" s="1246"/>
      <c r="BZ80" s="1246"/>
      <c r="CA80" s="1246"/>
      <c r="CB80" s="1246"/>
      <c r="CC80" s="1246"/>
      <c r="CD80" s="1246"/>
      <c r="CE80" s="1246"/>
      <c r="CF80" s="1246"/>
      <c r="CG80" s="1246"/>
      <c r="CH80" s="1246"/>
      <c r="CI80" s="1246"/>
      <c r="CJ80" s="1246"/>
      <c r="CK80" s="1246"/>
      <c r="CL80" s="1246"/>
      <c r="CM80" s="1246"/>
      <c r="CN80" s="1246"/>
      <c r="CO80" s="1246"/>
      <c r="CP80" s="1246"/>
      <c r="CQ80" s="1246"/>
      <c r="CR80" s="1246"/>
      <c r="CS80" s="1246"/>
      <c r="CT80" s="1246"/>
      <c r="CU80" s="1246"/>
      <c r="CV80" s="1246"/>
      <c r="CW80" s="1246"/>
      <c r="CX80" s="1246"/>
      <c r="CY80" s="1246"/>
      <c r="CZ80" s="1246"/>
      <c r="DA80" s="1246"/>
      <c r="DB80" s="1246"/>
      <c r="DC80" s="1246"/>
      <c r="DD80" s="1246"/>
      <c r="DE80" s="1246"/>
      <c r="DF80" s="1246"/>
      <c r="DG80" s="1246"/>
      <c r="DH80" s="1246"/>
      <c r="DI80" s="1246"/>
      <c r="DJ80" s="1246"/>
      <c r="DK80" s="1246"/>
      <c r="DL80" s="1246"/>
      <c r="DM80" s="1246"/>
      <c r="DN80" s="1246"/>
      <c r="DO80" s="1246"/>
      <c r="DP80" s="1246"/>
    </row>
    <row r="81" spans="1:120" s="1259" customFormat="1" ht="99.75" customHeight="1" x14ac:dyDescent="0.25">
      <c r="A81" s="1260"/>
      <c r="B81" s="1256" t="s">
        <v>1067</v>
      </c>
      <c r="C81" s="1230" t="s">
        <v>483</v>
      </c>
      <c r="D81" s="1249" t="s">
        <v>439</v>
      </c>
      <c r="E81" s="1253">
        <v>52448.66</v>
      </c>
      <c r="F81" s="1247" t="s">
        <v>1599</v>
      </c>
      <c r="G81" s="1263" t="s">
        <v>2953</v>
      </c>
      <c r="H81" s="1252" t="s">
        <v>3033</v>
      </c>
      <c r="I81" s="1252"/>
      <c r="J81" s="1252" t="s">
        <v>2570</v>
      </c>
      <c r="K81" s="1252">
        <v>18000</v>
      </c>
      <c r="L81" s="1252"/>
      <c r="M81" s="1252"/>
      <c r="N81" s="1252"/>
      <c r="O81" s="1252"/>
      <c r="P81" s="1252"/>
      <c r="Q81" s="1252"/>
      <c r="R81" s="1252"/>
      <c r="S81" s="1252"/>
      <c r="T81" s="1252"/>
      <c r="U81" s="1252"/>
      <c r="V81" s="1252" t="s">
        <v>2954</v>
      </c>
      <c r="W81" s="1246"/>
      <c r="X81" s="1246"/>
      <c r="Y81" s="1246"/>
      <c r="Z81" s="1246"/>
      <c r="AA81" s="1246"/>
      <c r="AB81" s="1246"/>
      <c r="AC81" s="1246"/>
      <c r="AD81" s="1246"/>
      <c r="AE81" s="1246"/>
      <c r="AF81" s="1246"/>
      <c r="AG81" s="1246"/>
      <c r="AH81" s="1246"/>
      <c r="AI81" s="1246"/>
      <c r="AJ81" s="1246"/>
      <c r="AK81" s="1246"/>
      <c r="AL81" s="1246"/>
      <c r="AM81" s="1246"/>
      <c r="AN81" s="1246"/>
      <c r="AO81" s="1246"/>
      <c r="AP81" s="1246"/>
      <c r="AQ81" s="1246"/>
      <c r="AR81" s="1246"/>
      <c r="AS81" s="1246"/>
      <c r="AT81" s="1246"/>
      <c r="AU81" s="1246"/>
      <c r="AV81" s="1246"/>
      <c r="AW81" s="1246"/>
      <c r="AX81" s="1246"/>
      <c r="AY81" s="1246"/>
      <c r="AZ81" s="1246"/>
      <c r="BA81" s="1246"/>
      <c r="BB81" s="1246"/>
      <c r="BC81" s="1246"/>
      <c r="BD81" s="1246"/>
      <c r="BE81" s="1246"/>
      <c r="BF81" s="1246"/>
      <c r="BG81" s="1246"/>
      <c r="BH81" s="1246"/>
      <c r="BI81" s="1246"/>
      <c r="BJ81" s="1246"/>
      <c r="BK81" s="1246"/>
      <c r="BL81" s="1246"/>
      <c r="BM81" s="1246"/>
      <c r="BN81" s="1246"/>
      <c r="BO81" s="1246"/>
      <c r="BP81" s="1246"/>
      <c r="BQ81" s="1246"/>
      <c r="BR81" s="1246"/>
      <c r="BS81" s="1246"/>
      <c r="BT81" s="1246"/>
      <c r="BU81" s="1246"/>
      <c r="BV81" s="1246"/>
      <c r="BW81" s="1246"/>
      <c r="BX81" s="1246"/>
      <c r="BY81" s="1246"/>
      <c r="BZ81" s="1246"/>
      <c r="CA81" s="1246"/>
      <c r="CB81" s="1246"/>
      <c r="CC81" s="1246"/>
      <c r="CD81" s="1246"/>
      <c r="CE81" s="1246"/>
      <c r="CF81" s="1246"/>
      <c r="CG81" s="1246"/>
      <c r="CH81" s="1246"/>
      <c r="CI81" s="1246"/>
      <c r="CJ81" s="1246"/>
      <c r="CK81" s="1246"/>
      <c r="CL81" s="1246"/>
      <c r="CM81" s="1246"/>
      <c r="CN81" s="1246"/>
      <c r="CO81" s="1246"/>
      <c r="CP81" s="1246"/>
      <c r="CQ81" s="1246"/>
      <c r="CR81" s="1246"/>
      <c r="CS81" s="1246"/>
      <c r="CT81" s="1246"/>
      <c r="CU81" s="1246"/>
      <c r="CV81" s="1246"/>
      <c r="CW81" s="1246"/>
      <c r="CX81" s="1246"/>
      <c r="CY81" s="1246"/>
      <c r="CZ81" s="1246"/>
      <c r="DA81" s="1246"/>
      <c r="DB81" s="1246"/>
      <c r="DC81" s="1246"/>
      <c r="DD81" s="1246"/>
      <c r="DE81" s="1246"/>
      <c r="DF81" s="1246"/>
      <c r="DG81" s="1246"/>
      <c r="DH81" s="1246"/>
      <c r="DI81" s="1246"/>
      <c r="DJ81" s="1246"/>
      <c r="DK81" s="1246"/>
      <c r="DL81" s="1246"/>
      <c r="DM81" s="1246"/>
      <c r="DN81" s="1246"/>
      <c r="DO81" s="1246"/>
      <c r="DP81" s="1246"/>
    </row>
    <row r="82" spans="1:120" s="1259" customFormat="1" ht="144.75" customHeight="1" x14ac:dyDescent="0.25">
      <c r="A82" s="1260"/>
      <c r="B82" s="1256" t="s">
        <v>481</v>
      </c>
      <c r="C82" s="1230" t="s">
        <v>477</v>
      </c>
      <c r="D82" s="1249" t="s">
        <v>439</v>
      </c>
      <c r="E82" s="1253">
        <v>138123.44</v>
      </c>
      <c r="F82" s="1247" t="s">
        <v>1600</v>
      </c>
      <c r="G82" s="1263" t="s">
        <v>2955</v>
      </c>
      <c r="H82" s="1252" t="s">
        <v>3034</v>
      </c>
      <c r="I82" s="1252"/>
      <c r="J82" s="1252" t="s">
        <v>2615</v>
      </c>
      <c r="K82" s="1252"/>
      <c r="L82" s="1252"/>
      <c r="M82" s="1252">
        <v>138123</v>
      </c>
      <c r="N82" s="1252"/>
      <c r="O82" s="1252"/>
      <c r="P82" s="1252"/>
      <c r="Q82" s="1252"/>
      <c r="R82" s="1252"/>
      <c r="S82" s="1252"/>
      <c r="T82" s="1252"/>
      <c r="U82" s="1252"/>
      <c r="V82" s="1252" t="s">
        <v>2873</v>
      </c>
      <c r="W82" s="1246"/>
      <c r="X82" s="1246"/>
      <c r="Y82" s="1246"/>
      <c r="Z82" s="1246"/>
      <c r="AA82" s="1246"/>
      <c r="AB82" s="1246"/>
      <c r="AC82" s="1246"/>
      <c r="AD82" s="1246"/>
      <c r="AE82" s="1246"/>
      <c r="AF82" s="1246"/>
      <c r="AG82" s="1246"/>
      <c r="AH82" s="1246"/>
      <c r="AI82" s="1246"/>
      <c r="AJ82" s="1246"/>
      <c r="AK82" s="1246"/>
      <c r="AL82" s="1246"/>
      <c r="AM82" s="1246"/>
      <c r="AN82" s="1246"/>
      <c r="AO82" s="1246"/>
      <c r="AP82" s="1246"/>
      <c r="AQ82" s="1246"/>
      <c r="AR82" s="1246"/>
      <c r="AS82" s="1246"/>
      <c r="AT82" s="1246"/>
      <c r="AU82" s="1246"/>
      <c r="AV82" s="1246"/>
      <c r="AW82" s="1246"/>
      <c r="AX82" s="1246"/>
      <c r="AY82" s="1246"/>
      <c r="AZ82" s="1246"/>
      <c r="BA82" s="1246"/>
      <c r="BB82" s="1246"/>
      <c r="BC82" s="1246"/>
      <c r="BD82" s="1246"/>
      <c r="BE82" s="1246"/>
      <c r="BF82" s="1246"/>
      <c r="BG82" s="1246"/>
      <c r="BH82" s="1246"/>
      <c r="BI82" s="1246"/>
      <c r="BJ82" s="1246"/>
      <c r="BK82" s="1246"/>
      <c r="BL82" s="1246"/>
      <c r="BM82" s="1246"/>
      <c r="BN82" s="1246"/>
      <c r="BO82" s="1246"/>
      <c r="BP82" s="1246"/>
      <c r="BQ82" s="1246"/>
      <c r="BR82" s="1246"/>
      <c r="BS82" s="1246"/>
      <c r="BT82" s="1246"/>
      <c r="BU82" s="1246"/>
      <c r="BV82" s="1246"/>
      <c r="BW82" s="1246"/>
      <c r="BX82" s="1246"/>
      <c r="BY82" s="1246"/>
      <c r="BZ82" s="1246"/>
      <c r="CA82" s="1246"/>
      <c r="CB82" s="1246"/>
      <c r="CC82" s="1246"/>
      <c r="CD82" s="1246"/>
      <c r="CE82" s="1246"/>
      <c r="CF82" s="1246"/>
      <c r="CG82" s="1246"/>
      <c r="CH82" s="1246"/>
      <c r="CI82" s="1246"/>
      <c r="CJ82" s="1246"/>
      <c r="CK82" s="1246"/>
      <c r="CL82" s="1246"/>
      <c r="CM82" s="1246"/>
      <c r="CN82" s="1246"/>
      <c r="CO82" s="1246"/>
      <c r="CP82" s="1246"/>
      <c r="CQ82" s="1246"/>
      <c r="CR82" s="1246"/>
      <c r="CS82" s="1246"/>
      <c r="CT82" s="1246"/>
      <c r="CU82" s="1246"/>
      <c r="CV82" s="1246"/>
      <c r="CW82" s="1246"/>
      <c r="CX82" s="1246"/>
      <c r="CY82" s="1246"/>
      <c r="CZ82" s="1246"/>
      <c r="DA82" s="1246"/>
      <c r="DB82" s="1246"/>
      <c r="DC82" s="1246"/>
      <c r="DD82" s="1246"/>
      <c r="DE82" s="1246"/>
      <c r="DF82" s="1246"/>
      <c r="DG82" s="1246"/>
      <c r="DH82" s="1246"/>
      <c r="DI82" s="1246"/>
      <c r="DJ82" s="1246"/>
      <c r="DK82" s="1246"/>
      <c r="DL82" s="1246"/>
      <c r="DM82" s="1246"/>
      <c r="DN82" s="1246"/>
      <c r="DO82" s="1246"/>
      <c r="DP82" s="1246"/>
    </row>
    <row r="83" spans="1:120" s="1259" customFormat="1" ht="87.75" customHeight="1" x14ac:dyDescent="0.25">
      <c r="A83" s="1260"/>
      <c r="B83" s="1256" t="s">
        <v>1642</v>
      </c>
      <c r="C83" s="1230" t="s">
        <v>483</v>
      </c>
      <c r="D83" s="1249" t="s">
        <v>439</v>
      </c>
      <c r="E83" s="1253">
        <v>91440.46</v>
      </c>
      <c r="F83" s="1247" t="s">
        <v>1601</v>
      </c>
      <c r="G83" s="1263" t="s">
        <v>2956</v>
      </c>
      <c r="H83" s="1252" t="s">
        <v>3035</v>
      </c>
      <c r="I83" s="1252"/>
      <c r="J83" s="1252" t="s">
        <v>2437</v>
      </c>
      <c r="K83" s="1252"/>
      <c r="L83" s="1252"/>
      <c r="M83" s="1252">
        <v>98755.5</v>
      </c>
      <c r="N83" s="1252"/>
      <c r="O83" s="1252"/>
      <c r="P83" s="1252"/>
      <c r="Q83" s="1252"/>
      <c r="R83" s="1252"/>
      <c r="S83" s="1252"/>
      <c r="T83" s="1252"/>
      <c r="U83" s="1252"/>
      <c r="V83" s="1252" t="s">
        <v>2916</v>
      </c>
      <c r="W83" s="1246"/>
      <c r="X83" s="1246"/>
      <c r="Y83" s="1246"/>
      <c r="Z83" s="1246"/>
      <c r="AA83" s="1246"/>
      <c r="AB83" s="1246"/>
      <c r="AC83" s="1246"/>
      <c r="AD83" s="1246"/>
      <c r="AE83" s="1246"/>
      <c r="AF83" s="1246"/>
      <c r="AG83" s="1246"/>
      <c r="AH83" s="1246"/>
      <c r="AI83" s="1246"/>
      <c r="AJ83" s="1246"/>
      <c r="AK83" s="1246"/>
      <c r="AL83" s="1246"/>
      <c r="AM83" s="1246"/>
      <c r="AN83" s="1246"/>
      <c r="AO83" s="1246"/>
      <c r="AP83" s="1246"/>
      <c r="AQ83" s="1246"/>
      <c r="AR83" s="1246"/>
      <c r="AS83" s="1246"/>
      <c r="AT83" s="1246"/>
      <c r="AU83" s="1246"/>
      <c r="AV83" s="1246"/>
      <c r="AW83" s="1246"/>
      <c r="AX83" s="1246"/>
      <c r="AY83" s="1246"/>
      <c r="AZ83" s="1246"/>
      <c r="BA83" s="1246"/>
      <c r="BB83" s="1246"/>
      <c r="BC83" s="1246"/>
      <c r="BD83" s="1246"/>
      <c r="BE83" s="1246"/>
      <c r="BF83" s="1246"/>
      <c r="BG83" s="1246"/>
      <c r="BH83" s="1246"/>
      <c r="BI83" s="1246"/>
      <c r="BJ83" s="1246"/>
      <c r="BK83" s="1246"/>
      <c r="BL83" s="1246"/>
      <c r="BM83" s="1246"/>
      <c r="BN83" s="1246"/>
      <c r="BO83" s="1246"/>
      <c r="BP83" s="1246"/>
      <c r="BQ83" s="1246"/>
      <c r="BR83" s="1246"/>
      <c r="BS83" s="1246"/>
      <c r="BT83" s="1246"/>
      <c r="BU83" s="1246"/>
      <c r="BV83" s="1246"/>
      <c r="BW83" s="1246"/>
      <c r="BX83" s="1246"/>
      <c r="BY83" s="1246"/>
      <c r="BZ83" s="1246"/>
      <c r="CA83" s="1246"/>
      <c r="CB83" s="1246"/>
      <c r="CC83" s="1246"/>
      <c r="CD83" s="1246"/>
      <c r="CE83" s="1246"/>
      <c r="CF83" s="1246"/>
      <c r="CG83" s="1246"/>
      <c r="CH83" s="1246"/>
      <c r="CI83" s="1246"/>
      <c r="CJ83" s="1246"/>
      <c r="CK83" s="1246"/>
      <c r="CL83" s="1246"/>
      <c r="CM83" s="1246"/>
      <c r="CN83" s="1246"/>
      <c r="CO83" s="1246"/>
      <c r="CP83" s="1246"/>
      <c r="CQ83" s="1246"/>
      <c r="CR83" s="1246"/>
      <c r="CS83" s="1246"/>
      <c r="CT83" s="1246"/>
      <c r="CU83" s="1246"/>
      <c r="CV83" s="1246"/>
      <c r="CW83" s="1246"/>
      <c r="CX83" s="1246"/>
      <c r="CY83" s="1246"/>
      <c r="CZ83" s="1246"/>
      <c r="DA83" s="1246"/>
      <c r="DB83" s="1246"/>
      <c r="DC83" s="1246"/>
      <c r="DD83" s="1246"/>
      <c r="DE83" s="1246"/>
      <c r="DF83" s="1246"/>
      <c r="DG83" s="1246"/>
      <c r="DH83" s="1246"/>
      <c r="DI83" s="1246"/>
      <c r="DJ83" s="1246"/>
      <c r="DK83" s="1246"/>
      <c r="DL83" s="1246"/>
      <c r="DM83" s="1246"/>
      <c r="DN83" s="1246"/>
      <c r="DO83" s="1246"/>
      <c r="DP83" s="1246"/>
    </row>
    <row r="84" spans="1:120" s="1259" customFormat="1" ht="101.25" customHeight="1" x14ac:dyDescent="0.25">
      <c r="A84" s="1260"/>
      <c r="B84" s="1256" t="s">
        <v>1643</v>
      </c>
      <c r="C84" s="1230" t="s">
        <v>483</v>
      </c>
      <c r="D84" s="1249" t="s">
        <v>439</v>
      </c>
      <c r="E84" s="1253">
        <v>317857.98</v>
      </c>
      <c r="F84" s="1247" t="s">
        <v>1602</v>
      </c>
      <c r="G84" s="1263" t="s">
        <v>2353</v>
      </c>
      <c r="H84" s="1252" t="s">
        <v>3036</v>
      </c>
      <c r="I84" s="1252"/>
      <c r="J84" s="1252" t="s">
        <v>2269</v>
      </c>
      <c r="K84" s="1252">
        <v>135110.9</v>
      </c>
      <c r="L84" s="1252"/>
      <c r="M84" s="1252"/>
      <c r="N84" s="1252"/>
      <c r="O84" s="1252"/>
      <c r="P84" s="1252"/>
      <c r="Q84" s="1252"/>
      <c r="R84" s="1252"/>
      <c r="S84" s="1252"/>
      <c r="T84" s="1252"/>
      <c r="U84" s="1252"/>
      <c r="V84" s="1252" t="s">
        <v>2870</v>
      </c>
      <c r="W84" s="1246"/>
      <c r="X84" s="1246"/>
      <c r="Y84" s="1246"/>
      <c r="Z84" s="1246"/>
      <c r="AA84" s="1246"/>
      <c r="AB84" s="1246"/>
      <c r="AC84" s="1246"/>
      <c r="AD84" s="1246"/>
      <c r="AE84" s="1246"/>
      <c r="AF84" s="1246"/>
      <c r="AG84" s="1246"/>
      <c r="AH84" s="1246"/>
      <c r="AI84" s="1246"/>
      <c r="AJ84" s="1246"/>
      <c r="AK84" s="1246"/>
      <c r="AL84" s="1246"/>
      <c r="AM84" s="1246"/>
      <c r="AN84" s="1246"/>
      <c r="AO84" s="1246"/>
      <c r="AP84" s="1246"/>
      <c r="AQ84" s="1246"/>
      <c r="AR84" s="1246"/>
      <c r="AS84" s="1246"/>
      <c r="AT84" s="1246"/>
      <c r="AU84" s="1246"/>
      <c r="AV84" s="1246"/>
      <c r="AW84" s="1246"/>
      <c r="AX84" s="1246"/>
      <c r="AY84" s="1246"/>
      <c r="AZ84" s="1246"/>
      <c r="BA84" s="1246"/>
      <c r="BB84" s="1246"/>
      <c r="BC84" s="1246"/>
      <c r="BD84" s="1246"/>
      <c r="BE84" s="1246"/>
      <c r="BF84" s="1246"/>
      <c r="BG84" s="1246"/>
      <c r="BH84" s="1246"/>
      <c r="BI84" s="1246"/>
      <c r="BJ84" s="1246"/>
      <c r="BK84" s="1246"/>
      <c r="BL84" s="1246"/>
      <c r="BM84" s="1246"/>
      <c r="BN84" s="1246"/>
      <c r="BO84" s="1246"/>
      <c r="BP84" s="1246"/>
      <c r="BQ84" s="1246"/>
      <c r="BR84" s="1246"/>
      <c r="BS84" s="1246"/>
      <c r="BT84" s="1246"/>
      <c r="BU84" s="1246"/>
      <c r="BV84" s="1246"/>
      <c r="BW84" s="1246"/>
      <c r="BX84" s="1246"/>
      <c r="BY84" s="1246"/>
      <c r="BZ84" s="1246"/>
      <c r="CA84" s="1246"/>
      <c r="CB84" s="1246"/>
      <c r="CC84" s="1246"/>
      <c r="CD84" s="1246"/>
      <c r="CE84" s="1246"/>
      <c r="CF84" s="1246"/>
      <c r="CG84" s="1246"/>
      <c r="CH84" s="1246"/>
      <c r="CI84" s="1246"/>
      <c r="CJ84" s="1246"/>
      <c r="CK84" s="1246"/>
      <c r="CL84" s="1246"/>
      <c r="CM84" s="1246"/>
      <c r="CN84" s="1246"/>
      <c r="CO84" s="1246"/>
      <c r="CP84" s="1246"/>
      <c r="CQ84" s="1246"/>
      <c r="CR84" s="1246"/>
      <c r="CS84" s="1246"/>
      <c r="CT84" s="1246"/>
      <c r="CU84" s="1246"/>
      <c r="CV84" s="1246"/>
      <c r="CW84" s="1246"/>
      <c r="CX84" s="1246"/>
      <c r="CY84" s="1246"/>
      <c r="CZ84" s="1246"/>
      <c r="DA84" s="1246"/>
      <c r="DB84" s="1246"/>
      <c r="DC84" s="1246"/>
      <c r="DD84" s="1246"/>
      <c r="DE84" s="1246"/>
      <c r="DF84" s="1246"/>
      <c r="DG84" s="1246"/>
      <c r="DH84" s="1246"/>
      <c r="DI84" s="1246"/>
      <c r="DJ84" s="1246"/>
      <c r="DK84" s="1246"/>
      <c r="DL84" s="1246"/>
      <c r="DM84" s="1246"/>
      <c r="DN84" s="1246"/>
      <c r="DO84" s="1246"/>
      <c r="DP84" s="1246"/>
    </row>
    <row r="85" spans="1:120" s="1259" customFormat="1" ht="84.75" customHeight="1" x14ac:dyDescent="0.25">
      <c r="A85" s="1260"/>
      <c r="B85" s="1256" t="s">
        <v>1644</v>
      </c>
      <c r="C85" s="1230" t="s">
        <v>483</v>
      </c>
      <c r="D85" s="1249" t="s">
        <v>439</v>
      </c>
      <c r="E85" s="1253">
        <v>254960.87</v>
      </c>
      <c r="F85" s="1247" t="s">
        <v>1603</v>
      </c>
      <c r="G85" s="1263" t="s">
        <v>2354</v>
      </c>
      <c r="H85" s="1252" t="s">
        <v>3037</v>
      </c>
      <c r="I85" s="1252"/>
      <c r="J85" s="1252" t="s">
        <v>2580</v>
      </c>
      <c r="K85" s="1252">
        <v>92800</v>
      </c>
      <c r="L85" s="1252"/>
      <c r="M85" s="1252"/>
      <c r="N85" s="1252"/>
      <c r="O85" s="1252"/>
      <c r="P85" s="1252"/>
      <c r="Q85" s="1252"/>
      <c r="R85" s="1252"/>
      <c r="S85" s="1252"/>
      <c r="T85" s="1252"/>
      <c r="U85" s="1252"/>
      <c r="V85" s="1252" t="s">
        <v>2957</v>
      </c>
      <c r="W85" s="1246"/>
      <c r="X85" s="1246"/>
      <c r="Y85" s="1246"/>
      <c r="Z85" s="1246"/>
      <c r="AA85" s="1246"/>
      <c r="AB85" s="1246"/>
      <c r="AC85" s="1246"/>
      <c r="AD85" s="1246"/>
      <c r="AE85" s="1246"/>
      <c r="AF85" s="1246"/>
      <c r="AG85" s="1246"/>
      <c r="AH85" s="1246"/>
      <c r="AI85" s="1246"/>
      <c r="AJ85" s="1246"/>
      <c r="AK85" s="1246"/>
      <c r="AL85" s="1246"/>
      <c r="AM85" s="1246"/>
      <c r="AN85" s="1246"/>
      <c r="AO85" s="1246"/>
      <c r="AP85" s="1246"/>
      <c r="AQ85" s="1246"/>
      <c r="AR85" s="1246"/>
      <c r="AS85" s="1246"/>
      <c r="AT85" s="1246"/>
      <c r="AU85" s="1246"/>
      <c r="AV85" s="1246"/>
      <c r="AW85" s="1246"/>
      <c r="AX85" s="1246"/>
      <c r="AY85" s="1246"/>
      <c r="AZ85" s="1246"/>
      <c r="BA85" s="1246"/>
      <c r="BB85" s="1246"/>
      <c r="BC85" s="1246"/>
      <c r="BD85" s="1246"/>
      <c r="BE85" s="1246"/>
      <c r="BF85" s="1246"/>
      <c r="BG85" s="1246"/>
      <c r="BH85" s="1246"/>
      <c r="BI85" s="1246"/>
      <c r="BJ85" s="1246"/>
      <c r="BK85" s="1246"/>
      <c r="BL85" s="1246"/>
      <c r="BM85" s="1246"/>
      <c r="BN85" s="1246"/>
      <c r="BO85" s="1246"/>
      <c r="BP85" s="1246"/>
      <c r="BQ85" s="1246"/>
      <c r="BR85" s="1246"/>
      <c r="BS85" s="1246"/>
      <c r="BT85" s="1246"/>
      <c r="BU85" s="1246"/>
      <c r="BV85" s="1246"/>
      <c r="BW85" s="1246"/>
      <c r="BX85" s="1246"/>
      <c r="BY85" s="1246"/>
      <c r="BZ85" s="1246"/>
      <c r="CA85" s="1246"/>
      <c r="CB85" s="1246"/>
      <c r="CC85" s="1246"/>
      <c r="CD85" s="1246"/>
      <c r="CE85" s="1246"/>
      <c r="CF85" s="1246"/>
      <c r="CG85" s="1246"/>
      <c r="CH85" s="1246"/>
      <c r="CI85" s="1246"/>
      <c r="CJ85" s="1246"/>
      <c r="CK85" s="1246"/>
      <c r="CL85" s="1246"/>
      <c r="CM85" s="1246"/>
      <c r="CN85" s="1246"/>
      <c r="CO85" s="1246"/>
      <c r="CP85" s="1246"/>
      <c r="CQ85" s="1246"/>
      <c r="CR85" s="1246"/>
      <c r="CS85" s="1246"/>
      <c r="CT85" s="1246"/>
      <c r="CU85" s="1246"/>
      <c r="CV85" s="1246"/>
      <c r="CW85" s="1246"/>
      <c r="CX85" s="1246"/>
      <c r="CY85" s="1246"/>
      <c r="CZ85" s="1246"/>
      <c r="DA85" s="1246"/>
      <c r="DB85" s="1246"/>
      <c r="DC85" s="1246"/>
      <c r="DD85" s="1246"/>
      <c r="DE85" s="1246"/>
      <c r="DF85" s="1246"/>
      <c r="DG85" s="1246"/>
      <c r="DH85" s="1246"/>
      <c r="DI85" s="1246"/>
      <c r="DJ85" s="1246"/>
      <c r="DK85" s="1246"/>
      <c r="DL85" s="1246"/>
      <c r="DM85" s="1246"/>
      <c r="DN85" s="1246"/>
      <c r="DO85" s="1246"/>
      <c r="DP85" s="1246"/>
    </row>
    <row r="86" spans="1:120" s="1259" customFormat="1" ht="82.5" customHeight="1" x14ac:dyDescent="0.25">
      <c r="A86" s="1260"/>
      <c r="B86" s="1256" t="s">
        <v>1645</v>
      </c>
      <c r="C86" s="1230" t="s">
        <v>483</v>
      </c>
      <c r="D86" s="1249" t="s">
        <v>439</v>
      </c>
      <c r="E86" s="1253">
        <v>90172.06</v>
      </c>
      <c r="F86" s="1247" t="s">
        <v>1604</v>
      </c>
      <c r="G86" s="1263" t="s">
        <v>2353</v>
      </c>
      <c r="H86" s="1252" t="s">
        <v>3038</v>
      </c>
      <c r="I86" s="1252"/>
      <c r="J86" s="1252" t="s">
        <v>2270</v>
      </c>
      <c r="K86" s="1252">
        <v>33328.5</v>
      </c>
      <c r="L86" s="1252"/>
      <c r="M86" s="1252"/>
      <c r="N86" s="1252"/>
      <c r="O86" s="1252"/>
      <c r="P86" s="1252"/>
      <c r="Q86" s="1252"/>
      <c r="R86" s="1252"/>
      <c r="S86" s="1252"/>
      <c r="T86" s="1252"/>
      <c r="U86" s="1252"/>
      <c r="V86" s="1252" t="s">
        <v>2916</v>
      </c>
      <c r="W86" s="1246"/>
      <c r="X86" s="1246"/>
      <c r="Y86" s="1246"/>
      <c r="Z86" s="1246"/>
      <c r="AA86" s="1246"/>
      <c r="AB86" s="1246"/>
      <c r="AC86" s="1246"/>
      <c r="AD86" s="1246"/>
      <c r="AE86" s="1246"/>
      <c r="AF86" s="1246"/>
      <c r="AG86" s="1246"/>
      <c r="AH86" s="1246"/>
      <c r="AI86" s="1246"/>
      <c r="AJ86" s="1246"/>
      <c r="AK86" s="1246"/>
      <c r="AL86" s="1246"/>
      <c r="AM86" s="1246"/>
      <c r="AN86" s="1246"/>
      <c r="AO86" s="1246"/>
      <c r="AP86" s="1246"/>
      <c r="AQ86" s="1246"/>
      <c r="AR86" s="1246"/>
      <c r="AS86" s="1246"/>
      <c r="AT86" s="1246"/>
      <c r="AU86" s="1246"/>
      <c r="AV86" s="1246"/>
      <c r="AW86" s="1246"/>
      <c r="AX86" s="1246"/>
      <c r="AY86" s="1246"/>
      <c r="AZ86" s="1246"/>
      <c r="BA86" s="1246"/>
      <c r="BB86" s="1246"/>
      <c r="BC86" s="1246"/>
      <c r="BD86" s="1246"/>
      <c r="BE86" s="1246"/>
      <c r="BF86" s="1246"/>
      <c r="BG86" s="1246"/>
      <c r="BH86" s="1246"/>
      <c r="BI86" s="1246"/>
      <c r="BJ86" s="1246"/>
      <c r="BK86" s="1246"/>
      <c r="BL86" s="1246"/>
      <c r="BM86" s="1246"/>
      <c r="BN86" s="1246"/>
      <c r="BO86" s="1246"/>
      <c r="BP86" s="1246"/>
      <c r="BQ86" s="1246"/>
      <c r="BR86" s="1246"/>
      <c r="BS86" s="1246"/>
      <c r="BT86" s="1246"/>
      <c r="BU86" s="1246"/>
      <c r="BV86" s="1246"/>
      <c r="BW86" s="1246"/>
      <c r="BX86" s="1246"/>
      <c r="BY86" s="1246"/>
      <c r="BZ86" s="1246"/>
      <c r="CA86" s="1246"/>
      <c r="CB86" s="1246"/>
      <c r="CC86" s="1246"/>
      <c r="CD86" s="1246"/>
      <c r="CE86" s="1246"/>
      <c r="CF86" s="1246"/>
      <c r="CG86" s="1246"/>
      <c r="CH86" s="1246"/>
      <c r="CI86" s="1246"/>
      <c r="CJ86" s="1246"/>
      <c r="CK86" s="1246"/>
      <c r="CL86" s="1246"/>
      <c r="CM86" s="1246"/>
      <c r="CN86" s="1246"/>
      <c r="CO86" s="1246"/>
      <c r="CP86" s="1246"/>
      <c r="CQ86" s="1246"/>
      <c r="CR86" s="1246"/>
      <c r="CS86" s="1246"/>
      <c r="CT86" s="1246"/>
      <c r="CU86" s="1246"/>
      <c r="CV86" s="1246"/>
      <c r="CW86" s="1246"/>
      <c r="CX86" s="1246"/>
      <c r="CY86" s="1246"/>
      <c r="CZ86" s="1246"/>
      <c r="DA86" s="1246"/>
      <c r="DB86" s="1246"/>
      <c r="DC86" s="1246"/>
      <c r="DD86" s="1246"/>
      <c r="DE86" s="1246"/>
      <c r="DF86" s="1246"/>
      <c r="DG86" s="1246"/>
      <c r="DH86" s="1246"/>
      <c r="DI86" s="1246"/>
      <c r="DJ86" s="1246"/>
      <c r="DK86" s="1246"/>
      <c r="DL86" s="1246"/>
      <c r="DM86" s="1246"/>
      <c r="DN86" s="1246"/>
      <c r="DO86" s="1246"/>
      <c r="DP86" s="1246"/>
    </row>
    <row r="87" spans="1:120" s="1259" customFormat="1" ht="78" customHeight="1" x14ac:dyDescent="0.25">
      <c r="A87" s="1260"/>
      <c r="B87" s="1256" t="s">
        <v>1646</v>
      </c>
      <c r="C87" s="1230" t="s">
        <v>483</v>
      </c>
      <c r="D87" s="1249" t="s">
        <v>439</v>
      </c>
      <c r="E87" s="1253">
        <v>248059.59</v>
      </c>
      <c r="F87" s="1276" t="s">
        <v>1605</v>
      </c>
      <c r="G87" s="1263" t="s">
        <v>3061</v>
      </c>
      <c r="H87" s="1252"/>
      <c r="I87" s="1252"/>
      <c r="J87" s="1252"/>
      <c r="K87" s="1252"/>
      <c r="L87" s="1252"/>
      <c r="M87" s="1252"/>
      <c r="N87" s="1252"/>
      <c r="O87" s="1252"/>
      <c r="P87" s="1252"/>
      <c r="Q87" s="1252"/>
      <c r="R87" s="1252"/>
      <c r="S87" s="1252"/>
      <c r="T87" s="1252"/>
      <c r="U87" s="1252"/>
      <c r="V87" s="1252"/>
      <c r="W87" s="1246"/>
      <c r="X87" s="1246"/>
      <c r="Y87" s="1246"/>
      <c r="Z87" s="1246"/>
      <c r="AA87" s="1246"/>
      <c r="AB87" s="1246"/>
      <c r="AC87" s="1246"/>
      <c r="AD87" s="1246"/>
      <c r="AE87" s="1246"/>
      <c r="AF87" s="1246"/>
      <c r="AG87" s="1246"/>
      <c r="AH87" s="1246"/>
      <c r="AI87" s="1246"/>
      <c r="AJ87" s="1246"/>
      <c r="AK87" s="1246"/>
      <c r="AL87" s="1246"/>
      <c r="AM87" s="1246"/>
      <c r="AN87" s="1246"/>
      <c r="AO87" s="1246"/>
      <c r="AP87" s="1246"/>
      <c r="AQ87" s="1246"/>
      <c r="AR87" s="1246"/>
      <c r="AS87" s="1246"/>
      <c r="AT87" s="1246"/>
      <c r="AU87" s="1246"/>
      <c r="AV87" s="1246"/>
      <c r="AW87" s="1246"/>
      <c r="AX87" s="1246"/>
      <c r="AY87" s="1246"/>
      <c r="AZ87" s="1246"/>
      <c r="BA87" s="1246"/>
      <c r="BB87" s="1246"/>
      <c r="BC87" s="1246"/>
      <c r="BD87" s="1246"/>
      <c r="BE87" s="1246"/>
      <c r="BF87" s="1246"/>
      <c r="BG87" s="1246"/>
      <c r="BH87" s="1246"/>
      <c r="BI87" s="1246"/>
      <c r="BJ87" s="1246"/>
      <c r="BK87" s="1246"/>
      <c r="BL87" s="1246"/>
      <c r="BM87" s="1246"/>
      <c r="BN87" s="1246"/>
      <c r="BO87" s="1246"/>
      <c r="BP87" s="1246"/>
      <c r="BQ87" s="1246"/>
      <c r="BR87" s="1246"/>
      <c r="BS87" s="1246"/>
      <c r="BT87" s="1246"/>
      <c r="BU87" s="1246"/>
      <c r="BV87" s="1246"/>
      <c r="BW87" s="1246"/>
      <c r="BX87" s="1246"/>
      <c r="BY87" s="1246"/>
      <c r="BZ87" s="1246"/>
      <c r="CA87" s="1246"/>
      <c r="CB87" s="1246"/>
      <c r="CC87" s="1246"/>
      <c r="CD87" s="1246"/>
      <c r="CE87" s="1246"/>
      <c r="CF87" s="1246"/>
      <c r="CG87" s="1246"/>
      <c r="CH87" s="1246"/>
      <c r="CI87" s="1246"/>
      <c r="CJ87" s="1246"/>
      <c r="CK87" s="1246"/>
      <c r="CL87" s="1246"/>
      <c r="CM87" s="1246"/>
      <c r="CN87" s="1246"/>
      <c r="CO87" s="1246"/>
      <c r="CP87" s="1246"/>
      <c r="CQ87" s="1246"/>
      <c r="CR87" s="1246"/>
      <c r="CS87" s="1246"/>
      <c r="CT87" s="1246"/>
      <c r="CU87" s="1246"/>
      <c r="CV87" s="1246"/>
      <c r="CW87" s="1246"/>
      <c r="CX87" s="1246"/>
      <c r="CY87" s="1246"/>
      <c r="CZ87" s="1246"/>
      <c r="DA87" s="1246"/>
      <c r="DB87" s="1246"/>
      <c r="DC87" s="1246"/>
      <c r="DD87" s="1246"/>
      <c r="DE87" s="1246"/>
      <c r="DF87" s="1246"/>
      <c r="DG87" s="1246"/>
      <c r="DH87" s="1246"/>
      <c r="DI87" s="1246"/>
      <c r="DJ87" s="1246"/>
      <c r="DK87" s="1246"/>
      <c r="DL87" s="1246"/>
      <c r="DM87" s="1246"/>
      <c r="DN87" s="1246"/>
      <c r="DO87" s="1246"/>
      <c r="DP87" s="1246"/>
    </row>
    <row r="88" spans="1:120" s="1259" customFormat="1" ht="67.5" customHeight="1" x14ac:dyDescent="0.25">
      <c r="A88" s="1260"/>
      <c r="B88" s="1256" t="s">
        <v>1647</v>
      </c>
      <c r="C88" s="1230" t="s">
        <v>483</v>
      </c>
      <c r="D88" s="1249" t="s">
        <v>439</v>
      </c>
      <c r="E88" s="1253">
        <v>223458.57</v>
      </c>
      <c r="F88" s="1276" t="s">
        <v>1606</v>
      </c>
      <c r="G88" s="1263" t="s">
        <v>3061</v>
      </c>
      <c r="H88" s="1252"/>
      <c r="I88" s="1252"/>
      <c r="J88" s="1252"/>
      <c r="K88" s="1252"/>
      <c r="L88" s="1252"/>
      <c r="M88" s="1252"/>
      <c r="N88" s="1252"/>
      <c r="O88" s="1252"/>
      <c r="P88" s="1252"/>
      <c r="Q88" s="1252"/>
      <c r="R88" s="1252"/>
      <c r="S88" s="1252"/>
      <c r="T88" s="1252"/>
      <c r="U88" s="1252"/>
      <c r="V88" s="1252"/>
      <c r="W88" s="1246"/>
      <c r="X88" s="1246"/>
      <c r="Y88" s="1246"/>
      <c r="Z88" s="1246"/>
      <c r="AA88" s="1246"/>
      <c r="AB88" s="1246"/>
      <c r="AC88" s="1246"/>
      <c r="AD88" s="1246"/>
      <c r="AE88" s="1246"/>
      <c r="AF88" s="1246"/>
      <c r="AG88" s="1246"/>
      <c r="AH88" s="1246"/>
      <c r="AI88" s="1246"/>
      <c r="AJ88" s="1246"/>
      <c r="AK88" s="1246"/>
      <c r="AL88" s="1246"/>
      <c r="AM88" s="1246"/>
      <c r="AN88" s="1246"/>
      <c r="AO88" s="1246"/>
      <c r="AP88" s="1246"/>
      <c r="AQ88" s="1246"/>
      <c r="AR88" s="1246"/>
      <c r="AS88" s="1246"/>
      <c r="AT88" s="1246"/>
      <c r="AU88" s="1246"/>
      <c r="AV88" s="1246"/>
      <c r="AW88" s="1246"/>
      <c r="AX88" s="1246"/>
      <c r="AY88" s="1246"/>
      <c r="AZ88" s="1246"/>
      <c r="BA88" s="1246"/>
      <c r="BB88" s="1246"/>
      <c r="BC88" s="1246"/>
      <c r="BD88" s="1246"/>
      <c r="BE88" s="1246"/>
      <c r="BF88" s="1246"/>
      <c r="BG88" s="1246"/>
      <c r="BH88" s="1246"/>
      <c r="BI88" s="1246"/>
      <c r="BJ88" s="1246"/>
      <c r="BK88" s="1246"/>
      <c r="BL88" s="1246"/>
      <c r="BM88" s="1246"/>
      <c r="BN88" s="1246"/>
      <c r="BO88" s="1246"/>
      <c r="BP88" s="1246"/>
      <c r="BQ88" s="1246"/>
      <c r="BR88" s="1246"/>
      <c r="BS88" s="1246"/>
      <c r="BT88" s="1246"/>
      <c r="BU88" s="1246"/>
      <c r="BV88" s="1246"/>
      <c r="BW88" s="1246"/>
      <c r="BX88" s="1246"/>
      <c r="BY88" s="1246"/>
      <c r="BZ88" s="1246"/>
      <c r="CA88" s="1246"/>
      <c r="CB88" s="1246"/>
      <c r="CC88" s="1246"/>
      <c r="CD88" s="1246"/>
      <c r="CE88" s="1246"/>
      <c r="CF88" s="1246"/>
      <c r="CG88" s="1246"/>
      <c r="CH88" s="1246"/>
      <c r="CI88" s="1246"/>
      <c r="CJ88" s="1246"/>
      <c r="CK88" s="1246"/>
      <c r="CL88" s="1246"/>
      <c r="CM88" s="1246"/>
      <c r="CN88" s="1246"/>
      <c r="CO88" s="1246"/>
      <c r="CP88" s="1246"/>
      <c r="CQ88" s="1246"/>
      <c r="CR88" s="1246"/>
      <c r="CS88" s="1246"/>
      <c r="CT88" s="1246"/>
      <c r="CU88" s="1246"/>
      <c r="CV88" s="1246"/>
      <c r="CW88" s="1246"/>
      <c r="CX88" s="1246"/>
      <c r="CY88" s="1246"/>
      <c r="CZ88" s="1246"/>
      <c r="DA88" s="1246"/>
      <c r="DB88" s="1246"/>
      <c r="DC88" s="1246"/>
      <c r="DD88" s="1246"/>
      <c r="DE88" s="1246"/>
      <c r="DF88" s="1246"/>
      <c r="DG88" s="1246"/>
      <c r="DH88" s="1246"/>
      <c r="DI88" s="1246"/>
      <c r="DJ88" s="1246"/>
      <c r="DK88" s="1246"/>
      <c r="DL88" s="1246"/>
      <c r="DM88" s="1246"/>
      <c r="DN88" s="1246"/>
      <c r="DO88" s="1246"/>
      <c r="DP88" s="1246"/>
    </row>
    <row r="89" spans="1:120" s="1259" customFormat="1" ht="66.75" customHeight="1" x14ac:dyDescent="0.25">
      <c r="A89" s="1260"/>
      <c r="B89" s="1256" t="s">
        <v>1648</v>
      </c>
      <c r="C89" s="1230" t="s">
        <v>483</v>
      </c>
      <c r="D89" s="1249" t="s">
        <v>439</v>
      </c>
      <c r="E89" s="1253">
        <v>169374.2</v>
      </c>
      <c r="F89" s="1276" t="s">
        <v>1607</v>
      </c>
      <c r="G89" s="1263" t="s">
        <v>3061</v>
      </c>
      <c r="H89" s="1252"/>
      <c r="I89" s="1252"/>
      <c r="J89" s="1252"/>
      <c r="K89" s="1252"/>
      <c r="L89" s="1252"/>
      <c r="M89" s="1252"/>
      <c r="N89" s="1252"/>
      <c r="O89" s="1252"/>
      <c r="P89" s="1252"/>
      <c r="Q89" s="1252"/>
      <c r="R89" s="1252"/>
      <c r="S89" s="1252"/>
      <c r="T89" s="1252"/>
      <c r="U89" s="1252"/>
      <c r="V89" s="1252"/>
      <c r="W89" s="1246"/>
      <c r="X89" s="1246"/>
      <c r="Y89" s="1246"/>
      <c r="Z89" s="1246"/>
      <c r="AA89" s="1246"/>
      <c r="AB89" s="1246"/>
      <c r="AC89" s="1246"/>
      <c r="AD89" s="1246"/>
      <c r="AE89" s="1246"/>
      <c r="AF89" s="1246"/>
      <c r="AG89" s="1246"/>
      <c r="AH89" s="1246"/>
      <c r="AI89" s="1246"/>
      <c r="AJ89" s="1246"/>
      <c r="AK89" s="1246"/>
      <c r="AL89" s="1246"/>
      <c r="AM89" s="1246"/>
      <c r="AN89" s="1246"/>
      <c r="AO89" s="1246"/>
      <c r="AP89" s="1246"/>
      <c r="AQ89" s="1246"/>
      <c r="AR89" s="1246"/>
      <c r="AS89" s="1246"/>
      <c r="AT89" s="1246"/>
      <c r="AU89" s="1246"/>
      <c r="AV89" s="1246"/>
      <c r="AW89" s="1246"/>
      <c r="AX89" s="1246"/>
      <c r="AY89" s="1246"/>
      <c r="AZ89" s="1246"/>
      <c r="BA89" s="1246"/>
      <c r="BB89" s="1246"/>
      <c r="BC89" s="1246"/>
      <c r="BD89" s="1246"/>
      <c r="BE89" s="1246"/>
      <c r="BF89" s="1246"/>
      <c r="BG89" s="1246"/>
      <c r="BH89" s="1246"/>
      <c r="BI89" s="1246"/>
      <c r="BJ89" s="1246"/>
      <c r="BK89" s="1246"/>
      <c r="BL89" s="1246"/>
      <c r="BM89" s="1246"/>
      <c r="BN89" s="1246"/>
      <c r="BO89" s="1246"/>
      <c r="BP89" s="1246"/>
      <c r="BQ89" s="1246"/>
      <c r="BR89" s="1246"/>
      <c r="BS89" s="1246"/>
      <c r="BT89" s="1246"/>
      <c r="BU89" s="1246"/>
      <c r="BV89" s="1246"/>
      <c r="BW89" s="1246"/>
      <c r="BX89" s="1246"/>
      <c r="BY89" s="1246"/>
      <c r="BZ89" s="1246"/>
      <c r="CA89" s="1246"/>
      <c r="CB89" s="1246"/>
      <c r="CC89" s="1246"/>
      <c r="CD89" s="1246"/>
      <c r="CE89" s="1246"/>
      <c r="CF89" s="1246"/>
      <c r="CG89" s="1246"/>
      <c r="CH89" s="1246"/>
      <c r="CI89" s="1246"/>
      <c r="CJ89" s="1246"/>
      <c r="CK89" s="1246"/>
      <c r="CL89" s="1246"/>
      <c r="CM89" s="1246"/>
      <c r="CN89" s="1246"/>
      <c r="CO89" s="1246"/>
      <c r="CP89" s="1246"/>
      <c r="CQ89" s="1246"/>
      <c r="CR89" s="1246"/>
      <c r="CS89" s="1246"/>
      <c r="CT89" s="1246"/>
      <c r="CU89" s="1246"/>
      <c r="CV89" s="1246"/>
      <c r="CW89" s="1246"/>
      <c r="CX89" s="1246"/>
      <c r="CY89" s="1246"/>
      <c r="CZ89" s="1246"/>
      <c r="DA89" s="1246"/>
      <c r="DB89" s="1246"/>
      <c r="DC89" s="1246"/>
      <c r="DD89" s="1246"/>
      <c r="DE89" s="1246"/>
      <c r="DF89" s="1246"/>
      <c r="DG89" s="1246"/>
      <c r="DH89" s="1246"/>
      <c r="DI89" s="1246"/>
      <c r="DJ89" s="1246"/>
      <c r="DK89" s="1246"/>
      <c r="DL89" s="1246"/>
      <c r="DM89" s="1246"/>
      <c r="DN89" s="1246"/>
      <c r="DO89" s="1246"/>
      <c r="DP89" s="1246"/>
    </row>
    <row r="90" spans="1:120" s="1259" customFormat="1" ht="80.25" customHeight="1" x14ac:dyDescent="0.25">
      <c r="A90" s="1260"/>
      <c r="B90" s="1256" t="s">
        <v>1649</v>
      </c>
      <c r="C90" s="1230" t="s">
        <v>477</v>
      </c>
      <c r="D90" s="1249" t="s">
        <v>439</v>
      </c>
      <c r="E90" s="1253">
        <v>195419.32</v>
      </c>
      <c r="F90" s="1247" t="s">
        <v>1608</v>
      </c>
      <c r="G90" s="1266" t="s">
        <v>2958</v>
      </c>
      <c r="H90" s="1252" t="s">
        <v>3039</v>
      </c>
      <c r="I90" s="1252"/>
      <c r="J90" s="1252" t="s">
        <v>2579</v>
      </c>
      <c r="K90" s="1252">
        <v>74250</v>
      </c>
      <c r="L90" s="1252"/>
      <c r="M90" s="1252"/>
      <c r="N90" s="1252"/>
      <c r="O90" s="1252"/>
      <c r="P90" s="1252"/>
      <c r="Q90" s="1252"/>
      <c r="R90" s="1252"/>
      <c r="S90" s="1252"/>
      <c r="T90" s="1252"/>
      <c r="U90" s="1252"/>
      <c r="V90" s="1252" t="s">
        <v>2959</v>
      </c>
      <c r="W90" s="1246"/>
      <c r="X90" s="1246"/>
      <c r="Y90" s="1246"/>
      <c r="Z90" s="1246"/>
      <c r="AA90" s="1246"/>
      <c r="AB90" s="1246"/>
      <c r="AC90" s="1246"/>
      <c r="AD90" s="1246"/>
      <c r="AE90" s="1246"/>
      <c r="AF90" s="1246"/>
      <c r="AG90" s="1246"/>
      <c r="AH90" s="1246"/>
      <c r="AI90" s="1246"/>
      <c r="AJ90" s="1246"/>
      <c r="AK90" s="1246"/>
      <c r="AL90" s="1246"/>
      <c r="AM90" s="1246"/>
      <c r="AN90" s="1246"/>
      <c r="AO90" s="1246"/>
      <c r="AP90" s="1246"/>
      <c r="AQ90" s="1246"/>
      <c r="AR90" s="1246"/>
      <c r="AS90" s="1246"/>
      <c r="AT90" s="1246"/>
      <c r="AU90" s="1246"/>
      <c r="AV90" s="1246"/>
      <c r="AW90" s="1246"/>
      <c r="AX90" s="1246"/>
      <c r="AY90" s="1246"/>
      <c r="AZ90" s="1246"/>
      <c r="BA90" s="1246"/>
      <c r="BB90" s="1246"/>
      <c r="BC90" s="1246"/>
      <c r="BD90" s="1246"/>
      <c r="BE90" s="1246"/>
      <c r="BF90" s="1246"/>
      <c r="BG90" s="1246"/>
      <c r="BH90" s="1246"/>
      <c r="BI90" s="1246"/>
      <c r="BJ90" s="1246"/>
      <c r="BK90" s="1246"/>
      <c r="BL90" s="1246"/>
      <c r="BM90" s="1246"/>
      <c r="BN90" s="1246"/>
      <c r="BO90" s="1246"/>
      <c r="BP90" s="1246"/>
      <c r="BQ90" s="1246"/>
      <c r="BR90" s="1246"/>
      <c r="BS90" s="1246"/>
      <c r="BT90" s="1246"/>
      <c r="BU90" s="1246"/>
      <c r="BV90" s="1246"/>
      <c r="BW90" s="1246"/>
      <c r="BX90" s="1246"/>
      <c r="BY90" s="1246"/>
      <c r="BZ90" s="1246"/>
      <c r="CA90" s="1246"/>
      <c r="CB90" s="1246"/>
      <c r="CC90" s="1246"/>
      <c r="CD90" s="1246"/>
      <c r="CE90" s="1246"/>
      <c r="CF90" s="1246"/>
      <c r="CG90" s="1246"/>
      <c r="CH90" s="1246"/>
      <c r="CI90" s="1246"/>
      <c r="CJ90" s="1246"/>
      <c r="CK90" s="1246"/>
      <c r="CL90" s="1246"/>
      <c r="CM90" s="1246"/>
      <c r="CN90" s="1246"/>
      <c r="CO90" s="1246"/>
      <c r="CP90" s="1246"/>
      <c r="CQ90" s="1246"/>
      <c r="CR90" s="1246"/>
      <c r="CS90" s="1246"/>
      <c r="CT90" s="1246"/>
      <c r="CU90" s="1246"/>
      <c r="CV90" s="1246"/>
      <c r="CW90" s="1246"/>
      <c r="CX90" s="1246"/>
      <c r="CY90" s="1246"/>
      <c r="CZ90" s="1246"/>
      <c r="DA90" s="1246"/>
      <c r="DB90" s="1246"/>
      <c r="DC90" s="1246"/>
      <c r="DD90" s="1246"/>
      <c r="DE90" s="1246"/>
      <c r="DF90" s="1246"/>
      <c r="DG90" s="1246"/>
      <c r="DH90" s="1246"/>
      <c r="DI90" s="1246"/>
      <c r="DJ90" s="1246"/>
      <c r="DK90" s="1246"/>
      <c r="DL90" s="1246"/>
      <c r="DM90" s="1246"/>
      <c r="DN90" s="1246"/>
      <c r="DO90" s="1246"/>
      <c r="DP90" s="1246"/>
    </row>
    <row r="91" spans="1:120" s="1259" customFormat="1" ht="67.5" customHeight="1" x14ac:dyDescent="0.25">
      <c r="A91" s="1260"/>
      <c r="B91" s="1256" t="s">
        <v>1649</v>
      </c>
      <c r="C91" s="1230" t="s">
        <v>477</v>
      </c>
      <c r="D91" s="1249" t="s">
        <v>439</v>
      </c>
      <c r="E91" s="1253">
        <v>147010.6</v>
      </c>
      <c r="F91" s="1247" t="s">
        <v>1609</v>
      </c>
      <c r="G91" s="1263" t="s">
        <v>2960</v>
      </c>
      <c r="H91" s="1252" t="s">
        <v>3040</v>
      </c>
      <c r="I91" s="1252"/>
      <c r="J91" s="1252" t="s">
        <v>2438</v>
      </c>
      <c r="K91" s="1252"/>
      <c r="L91" s="1252"/>
      <c r="M91" s="1252">
        <v>158771</v>
      </c>
      <c r="N91" s="1252"/>
      <c r="O91" s="1252"/>
      <c r="P91" s="1252"/>
      <c r="Q91" s="1252"/>
      <c r="R91" s="1252"/>
      <c r="S91" s="1252"/>
      <c r="T91" s="1252"/>
      <c r="U91" s="1252"/>
      <c r="V91" s="1252" t="s">
        <v>2961</v>
      </c>
      <c r="W91" s="1246"/>
      <c r="X91" s="1246"/>
      <c r="Y91" s="1246"/>
      <c r="Z91" s="1246"/>
      <c r="AA91" s="1246"/>
      <c r="AB91" s="1246"/>
      <c r="AC91" s="1246"/>
      <c r="AD91" s="1246"/>
      <c r="AE91" s="1246"/>
      <c r="AF91" s="1246"/>
      <c r="AG91" s="1246"/>
      <c r="AH91" s="1246"/>
      <c r="AI91" s="1246"/>
      <c r="AJ91" s="1246"/>
      <c r="AK91" s="1246"/>
      <c r="AL91" s="1246"/>
      <c r="AM91" s="1246"/>
      <c r="AN91" s="1246"/>
      <c r="AO91" s="1246"/>
      <c r="AP91" s="1246"/>
      <c r="AQ91" s="1246"/>
      <c r="AR91" s="1246"/>
      <c r="AS91" s="1246"/>
      <c r="AT91" s="1246"/>
      <c r="AU91" s="1246"/>
      <c r="AV91" s="1246"/>
      <c r="AW91" s="1246"/>
      <c r="AX91" s="1246"/>
      <c r="AY91" s="1246"/>
      <c r="AZ91" s="1246"/>
      <c r="BA91" s="1246"/>
      <c r="BB91" s="1246"/>
      <c r="BC91" s="1246"/>
      <c r="BD91" s="1246"/>
      <c r="BE91" s="1246"/>
      <c r="BF91" s="1246"/>
      <c r="BG91" s="1246"/>
      <c r="BH91" s="1246"/>
      <c r="BI91" s="1246"/>
      <c r="BJ91" s="1246"/>
      <c r="BK91" s="1246"/>
      <c r="BL91" s="1246"/>
      <c r="BM91" s="1246"/>
      <c r="BN91" s="1246"/>
      <c r="BO91" s="1246"/>
      <c r="BP91" s="1246"/>
      <c r="BQ91" s="1246"/>
      <c r="BR91" s="1246"/>
      <c r="BS91" s="1246"/>
      <c r="BT91" s="1246"/>
      <c r="BU91" s="1246"/>
      <c r="BV91" s="1246"/>
      <c r="BW91" s="1246"/>
      <c r="BX91" s="1246"/>
      <c r="BY91" s="1246"/>
      <c r="BZ91" s="1246"/>
      <c r="CA91" s="1246"/>
      <c r="CB91" s="1246"/>
      <c r="CC91" s="1246"/>
      <c r="CD91" s="1246"/>
      <c r="CE91" s="1246"/>
      <c r="CF91" s="1246"/>
      <c r="CG91" s="1246"/>
      <c r="CH91" s="1246"/>
      <c r="CI91" s="1246"/>
      <c r="CJ91" s="1246"/>
      <c r="CK91" s="1246"/>
      <c r="CL91" s="1246"/>
      <c r="CM91" s="1246"/>
      <c r="CN91" s="1246"/>
      <c r="CO91" s="1246"/>
      <c r="CP91" s="1246"/>
      <c r="CQ91" s="1246"/>
      <c r="CR91" s="1246"/>
      <c r="CS91" s="1246"/>
      <c r="CT91" s="1246"/>
      <c r="CU91" s="1246"/>
      <c r="CV91" s="1246"/>
      <c r="CW91" s="1246"/>
      <c r="CX91" s="1246"/>
      <c r="CY91" s="1246"/>
      <c r="CZ91" s="1246"/>
      <c r="DA91" s="1246"/>
      <c r="DB91" s="1246"/>
      <c r="DC91" s="1246"/>
      <c r="DD91" s="1246"/>
      <c r="DE91" s="1246"/>
      <c r="DF91" s="1246"/>
      <c r="DG91" s="1246"/>
      <c r="DH91" s="1246"/>
      <c r="DI91" s="1246"/>
      <c r="DJ91" s="1246"/>
      <c r="DK91" s="1246"/>
      <c r="DL91" s="1246"/>
      <c r="DM91" s="1246"/>
      <c r="DN91" s="1246"/>
      <c r="DO91" s="1246"/>
      <c r="DP91" s="1246"/>
    </row>
    <row r="92" spans="1:120" s="1259" customFormat="1" ht="69" customHeight="1" x14ac:dyDescent="0.25">
      <c r="A92" s="1260"/>
      <c r="B92" s="1256" t="s">
        <v>1649</v>
      </c>
      <c r="C92" s="1230" t="s">
        <v>483</v>
      </c>
      <c r="D92" s="1249" t="s">
        <v>439</v>
      </c>
      <c r="E92" s="1253">
        <v>168572.07</v>
      </c>
      <c r="F92" s="1247" t="s">
        <v>1610</v>
      </c>
      <c r="G92" s="1263" t="s">
        <v>2962</v>
      </c>
      <c r="H92" s="1252" t="s">
        <v>3041</v>
      </c>
      <c r="I92" s="1252"/>
      <c r="J92" s="1252" t="s">
        <v>2578</v>
      </c>
      <c r="K92" s="1252">
        <v>64000</v>
      </c>
      <c r="L92" s="1252"/>
      <c r="M92" s="1252"/>
      <c r="N92" s="1252"/>
      <c r="O92" s="1252"/>
      <c r="P92" s="1252"/>
      <c r="Q92" s="1252"/>
      <c r="R92" s="1252"/>
      <c r="S92" s="1252"/>
      <c r="T92" s="1252"/>
      <c r="U92" s="1252"/>
      <c r="V92" s="1252" t="s">
        <v>2872</v>
      </c>
      <c r="W92" s="1246"/>
      <c r="X92" s="1246"/>
      <c r="Y92" s="1246"/>
      <c r="Z92" s="1246"/>
      <c r="AA92" s="1246"/>
      <c r="AB92" s="1246"/>
      <c r="AC92" s="1246"/>
      <c r="AD92" s="1246"/>
      <c r="AE92" s="1246"/>
      <c r="AF92" s="1246"/>
      <c r="AG92" s="1246"/>
      <c r="AH92" s="1246"/>
      <c r="AI92" s="1246"/>
      <c r="AJ92" s="1246"/>
      <c r="AK92" s="1246"/>
      <c r="AL92" s="1246"/>
      <c r="AM92" s="1246"/>
      <c r="AN92" s="1246"/>
      <c r="AO92" s="1246"/>
      <c r="AP92" s="1246"/>
      <c r="AQ92" s="1246"/>
      <c r="AR92" s="1246"/>
      <c r="AS92" s="1246"/>
      <c r="AT92" s="1246"/>
      <c r="AU92" s="1246"/>
      <c r="AV92" s="1246"/>
      <c r="AW92" s="1246"/>
      <c r="AX92" s="1246"/>
      <c r="AY92" s="1246"/>
      <c r="AZ92" s="1246"/>
      <c r="BA92" s="1246"/>
      <c r="BB92" s="1246"/>
      <c r="BC92" s="1246"/>
      <c r="BD92" s="1246"/>
      <c r="BE92" s="1246"/>
      <c r="BF92" s="1246"/>
      <c r="BG92" s="1246"/>
      <c r="BH92" s="1246"/>
      <c r="BI92" s="1246"/>
      <c r="BJ92" s="1246"/>
      <c r="BK92" s="1246"/>
      <c r="BL92" s="1246"/>
      <c r="BM92" s="1246"/>
      <c r="BN92" s="1246"/>
      <c r="BO92" s="1246"/>
      <c r="BP92" s="1246"/>
      <c r="BQ92" s="1246"/>
      <c r="BR92" s="1246"/>
      <c r="BS92" s="1246"/>
      <c r="BT92" s="1246"/>
      <c r="BU92" s="1246"/>
      <c r="BV92" s="1246"/>
      <c r="BW92" s="1246"/>
      <c r="BX92" s="1246"/>
      <c r="BY92" s="1246"/>
      <c r="BZ92" s="1246"/>
      <c r="CA92" s="1246"/>
      <c r="CB92" s="1246"/>
      <c r="CC92" s="1246"/>
      <c r="CD92" s="1246"/>
      <c r="CE92" s="1246"/>
      <c r="CF92" s="1246"/>
      <c r="CG92" s="1246"/>
      <c r="CH92" s="1246"/>
      <c r="CI92" s="1246"/>
      <c r="CJ92" s="1246"/>
      <c r="CK92" s="1246"/>
      <c r="CL92" s="1246"/>
      <c r="CM92" s="1246"/>
      <c r="CN92" s="1246"/>
      <c r="CO92" s="1246"/>
      <c r="CP92" s="1246"/>
      <c r="CQ92" s="1246"/>
      <c r="CR92" s="1246"/>
      <c r="CS92" s="1246"/>
      <c r="CT92" s="1246"/>
      <c r="CU92" s="1246"/>
      <c r="CV92" s="1246"/>
      <c r="CW92" s="1246"/>
      <c r="CX92" s="1246"/>
      <c r="CY92" s="1246"/>
      <c r="CZ92" s="1246"/>
      <c r="DA92" s="1246"/>
      <c r="DB92" s="1246"/>
      <c r="DC92" s="1246"/>
      <c r="DD92" s="1246"/>
      <c r="DE92" s="1246"/>
      <c r="DF92" s="1246"/>
      <c r="DG92" s="1246"/>
      <c r="DH92" s="1246"/>
      <c r="DI92" s="1246"/>
      <c r="DJ92" s="1246"/>
      <c r="DK92" s="1246"/>
      <c r="DL92" s="1246"/>
      <c r="DM92" s="1246"/>
      <c r="DN92" s="1246"/>
      <c r="DO92" s="1246"/>
      <c r="DP92" s="1246"/>
    </row>
    <row r="93" spans="1:120" s="1259" customFormat="1" ht="84" customHeight="1" x14ac:dyDescent="0.25">
      <c r="A93" s="1260"/>
      <c r="B93" s="1256" t="s">
        <v>1650</v>
      </c>
      <c r="C93" s="1230" t="s">
        <v>483</v>
      </c>
      <c r="D93" s="1249" t="s">
        <v>439</v>
      </c>
      <c r="E93" s="1253">
        <v>67596.02</v>
      </c>
      <c r="F93" s="1247" t="s">
        <v>1611</v>
      </c>
      <c r="G93" s="1263" t="s">
        <v>2963</v>
      </c>
      <c r="H93" s="1252" t="s">
        <v>3042</v>
      </c>
      <c r="I93" s="1252"/>
      <c r="J93" s="1252" t="s">
        <v>2435</v>
      </c>
      <c r="K93" s="1252">
        <v>23000</v>
      </c>
      <c r="L93" s="1252"/>
      <c r="M93" s="1252"/>
      <c r="N93" s="1252"/>
      <c r="O93" s="1252"/>
      <c r="P93" s="1252"/>
      <c r="Q93" s="1252"/>
      <c r="R93" s="1252"/>
      <c r="S93" s="1252"/>
      <c r="T93" s="1252"/>
      <c r="U93" s="1252"/>
      <c r="V93" s="1252" t="s">
        <v>2961</v>
      </c>
      <c r="W93" s="1246"/>
      <c r="X93" s="1246"/>
      <c r="Y93" s="1246"/>
      <c r="Z93" s="1246"/>
      <c r="AA93" s="1246"/>
      <c r="AB93" s="1246"/>
      <c r="AC93" s="1246"/>
      <c r="AD93" s="1246"/>
      <c r="AE93" s="1246"/>
      <c r="AF93" s="1246"/>
      <c r="AG93" s="1246"/>
      <c r="AH93" s="1246"/>
      <c r="AI93" s="1246"/>
      <c r="AJ93" s="1246"/>
      <c r="AK93" s="1246"/>
      <c r="AL93" s="1246"/>
      <c r="AM93" s="1246"/>
      <c r="AN93" s="1246"/>
      <c r="AO93" s="1246"/>
      <c r="AP93" s="1246"/>
      <c r="AQ93" s="1246"/>
      <c r="AR93" s="1246"/>
      <c r="AS93" s="1246"/>
      <c r="AT93" s="1246"/>
      <c r="AU93" s="1246"/>
      <c r="AV93" s="1246"/>
      <c r="AW93" s="1246"/>
      <c r="AX93" s="1246"/>
      <c r="AY93" s="1246"/>
      <c r="AZ93" s="1246"/>
      <c r="BA93" s="1246"/>
      <c r="BB93" s="1246"/>
      <c r="BC93" s="1246"/>
      <c r="BD93" s="1246"/>
      <c r="BE93" s="1246"/>
      <c r="BF93" s="1246"/>
      <c r="BG93" s="1246"/>
      <c r="BH93" s="1246"/>
      <c r="BI93" s="1246"/>
      <c r="BJ93" s="1246"/>
      <c r="BK93" s="1246"/>
      <c r="BL93" s="1246"/>
      <c r="BM93" s="1246"/>
      <c r="BN93" s="1246"/>
      <c r="BO93" s="1246"/>
      <c r="BP93" s="1246"/>
      <c r="BQ93" s="1246"/>
      <c r="BR93" s="1246"/>
      <c r="BS93" s="1246"/>
      <c r="BT93" s="1246"/>
      <c r="BU93" s="1246"/>
      <c r="BV93" s="1246"/>
      <c r="BW93" s="1246"/>
      <c r="BX93" s="1246"/>
      <c r="BY93" s="1246"/>
      <c r="BZ93" s="1246"/>
      <c r="CA93" s="1246"/>
      <c r="CB93" s="1246"/>
      <c r="CC93" s="1246"/>
      <c r="CD93" s="1246"/>
      <c r="CE93" s="1246"/>
      <c r="CF93" s="1246"/>
      <c r="CG93" s="1246"/>
      <c r="CH93" s="1246"/>
      <c r="CI93" s="1246"/>
      <c r="CJ93" s="1246"/>
      <c r="CK93" s="1246"/>
      <c r="CL93" s="1246"/>
      <c r="CM93" s="1246"/>
      <c r="CN93" s="1246"/>
      <c r="CO93" s="1246"/>
      <c r="CP93" s="1246"/>
      <c r="CQ93" s="1246"/>
      <c r="CR93" s="1246"/>
      <c r="CS93" s="1246"/>
      <c r="CT93" s="1246"/>
      <c r="CU93" s="1246"/>
      <c r="CV93" s="1246"/>
      <c r="CW93" s="1246"/>
      <c r="CX93" s="1246"/>
      <c r="CY93" s="1246"/>
      <c r="CZ93" s="1246"/>
      <c r="DA93" s="1246"/>
      <c r="DB93" s="1246"/>
      <c r="DC93" s="1246"/>
      <c r="DD93" s="1246"/>
      <c r="DE93" s="1246"/>
      <c r="DF93" s="1246"/>
      <c r="DG93" s="1246"/>
      <c r="DH93" s="1246"/>
      <c r="DI93" s="1246"/>
      <c r="DJ93" s="1246"/>
      <c r="DK93" s="1246"/>
      <c r="DL93" s="1246"/>
      <c r="DM93" s="1246"/>
      <c r="DN93" s="1246"/>
      <c r="DO93" s="1246"/>
      <c r="DP93" s="1246"/>
    </row>
    <row r="94" spans="1:120" s="1259" customFormat="1" ht="99.75" customHeight="1" x14ac:dyDescent="0.25">
      <c r="A94" s="1260"/>
      <c r="B94" s="1256" t="s">
        <v>1650</v>
      </c>
      <c r="C94" s="1230" t="s">
        <v>483</v>
      </c>
      <c r="D94" s="1249" t="s">
        <v>439</v>
      </c>
      <c r="E94" s="1253">
        <v>45628.27</v>
      </c>
      <c r="F94" s="1247" t="s">
        <v>1612</v>
      </c>
      <c r="G94" s="1263" t="s">
        <v>2964</v>
      </c>
      <c r="H94" s="1252" t="s">
        <v>3043</v>
      </c>
      <c r="I94" s="1252"/>
      <c r="J94" s="1252" t="s">
        <v>2590</v>
      </c>
      <c r="K94" s="1252">
        <v>11554.2</v>
      </c>
      <c r="L94" s="1252"/>
      <c r="M94" s="1252"/>
      <c r="N94" s="1252"/>
      <c r="O94" s="1252"/>
      <c r="P94" s="1252"/>
      <c r="Q94" s="1252"/>
      <c r="R94" s="1252"/>
      <c r="S94" s="1252"/>
      <c r="T94" s="1252"/>
      <c r="U94" s="1252"/>
      <c r="V94" s="1252" t="s">
        <v>2871</v>
      </c>
      <c r="W94" s="1246"/>
      <c r="X94" s="1246"/>
      <c r="Y94" s="1246"/>
      <c r="Z94" s="1246"/>
      <c r="AA94" s="1246"/>
      <c r="AB94" s="1246"/>
      <c r="AC94" s="1246"/>
      <c r="AD94" s="1246"/>
      <c r="AE94" s="1246"/>
      <c r="AF94" s="1246"/>
      <c r="AG94" s="1246"/>
      <c r="AH94" s="1246"/>
      <c r="AI94" s="1246"/>
      <c r="AJ94" s="1246"/>
      <c r="AK94" s="1246"/>
      <c r="AL94" s="1246"/>
      <c r="AM94" s="1246"/>
      <c r="AN94" s="1246"/>
      <c r="AO94" s="1246"/>
      <c r="AP94" s="1246"/>
      <c r="AQ94" s="1246"/>
      <c r="AR94" s="1246"/>
      <c r="AS94" s="1246"/>
      <c r="AT94" s="1246"/>
      <c r="AU94" s="1246"/>
      <c r="AV94" s="1246"/>
      <c r="AW94" s="1246"/>
      <c r="AX94" s="1246"/>
      <c r="AY94" s="1246"/>
      <c r="AZ94" s="1246"/>
      <c r="BA94" s="1246"/>
      <c r="BB94" s="1246"/>
      <c r="BC94" s="1246"/>
      <c r="BD94" s="1246"/>
      <c r="BE94" s="1246"/>
      <c r="BF94" s="1246"/>
      <c r="BG94" s="1246"/>
      <c r="BH94" s="1246"/>
      <c r="BI94" s="1246"/>
      <c r="BJ94" s="1246"/>
      <c r="BK94" s="1246"/>
      <c r="BL94" s="1246"/>
      <c r="BM94" s="1246"/>
      <c r="BN94" s="1246"/>
      <c r="BO94" s="1246"/>
      <c r="BP94" s="1246"/>
      <c r="BQ94" s="1246"/>
      <c r="BR94" s="1246"/>
      <c r="BS94" s="1246"/>
      <c r="BT94" s="1246"/>
      <c r="BU94" s="1246"/>
      <c r="BV94" s="1246"/>
      <c r="BW94" s="1246"/>
      <c r="BX94" s="1246"/>
      <c r="BY94" s="1246"/>
      <c r="BZ94" s="1246"/>
      <c r="CA94" s="1246"/>
      <c r="CB94" s="1246"/>
      <c r="CC94" s="1246"/>
      <c r="CD94" s="1246"/>
      <c r="CE94" s="1246"/>
      <c r="CF94" s="1246"/>
      <c r="CG94" s="1246"/>
      <c r="CH94" s="1246"/>
      <c r="CI94" s="1246"/>
      <c r="CJ94" s="1246"/>
      <c r="CK94" s="1246"/>
      <c r="CL94" s="1246"/>
      <c r="CM94" s="1246"/>
      <c r="CN94" s="1246"/>
      <c r="CO94" s="1246"/>
      <c r="CP94" s="1246"/>
      <c r="CQ94" s="1246"/>
      <c r="CR94" s="1246"/>
      <c r="CS94" s="1246"/>
      <c r="CT94" s="1246"/>
      <c r="CU94" s="1246"/>
      <c r="CV94" s="1246"/>
      <c r="CW94" s="1246"/>
      <c r="CX94" s="1246"/>
      <c r="CY94" s="1246"/>
      <c r="CZ94" s="1246"/>
      <c r="DA94" s="1246"/>
      <c r="DB94" s="1246"/>
      <c r="DC94" s="1246"/>
      <c r="DD94" s="1246"/>
      <c r="DE94" s="1246"/>
      <c r="DF94" s="1246"/>
      <c r="DG94" s="1246"/>
      <c r="DH94" s="1246"/>
      <c r="DI94" s="1246"/>
      <c r="DJ94" s="1246"/>
      <c r="DK94" s="1246"/>
      <c r="DL94" s="1246"/>
      <c r="DM94" s="1246"/>
      <c r="DN94" s="1246"/>
      <c r="DO94" s="1246"/>
      <c r="DP94" s="1246"/>
    </row>
    <row r="95" spans="1:120" s="1259" customFormat="1" ht="69" customHeight="1" x14ac:dyDescent="0.25">
      <c r="A95" s="1260"/>
      <c r="B95" s="1256" t="s">
        <v>1651</v>
      </c>
      <c r="C95" s="1230" t="s">
        <v>483</v>
      </c>
      <c r="D95" s="1249" t="s">
        <v>439</v>
      </c>
      <c r="E95" s="1253">
        <v>20027.939999999999</v>
      </c>
      <c r="F95" s="1247" t="s">
        <v>1613</v>
      </c>
      <c r="G95" s="1263" t="s">
        <v>2960</v>
      </c>
      <c r="H95" s="1252" t="s">
        <v>3044</v>
      </c>
      <c r="I95" s="1252"/>
      <c r="J95" s="1252" t="s">
        <v>2439</v>
      </c>
      <c r="K95" s="1252"/>
      <c r="L95" s="1252"/>
      <c r="M95" s="1252">
        <v>20097.2</v>
      </c>
      <c r="N95" s="1252"/>
      <c r="O95" s="1252"/>
      <c r="P95" s="1252"/>
      <c r="Q95" s="1252"/>
      <c r="R95" s="1252"/>
      <c r="S95" s="1252"/>
      <c r="T95" s="1252"/>
      <c r="U95" s="1252"/>
      <c r="V95" s="1252" t="s">
        <v>2871</v>
      </c>
      <c r="W95" s="1246"/>
      <c r="X95" s="1246"/>
      <c r="Y95" s="1246"/>
      <c r="Z95" s="1246"/>
      <c r="AA95" s="1246"/>
      <c r="AB95" s="1246"/>
      <c r="AC95" s="1246"/>
      <c r="AD95" s="1246"/>
      <c r="AE95" s="1246"/>
      <c r="AF95" s="1246"/>
      <c r="AG95" s="1246"/>
      <c r="AH95" s="1246"/>
      <c r="AI95" s="1246"/>
      <c r="AJ95" s="1246"/>
      <c r="AK95" s="1246"/>
      <c r="AL95" s="1246"/>
      <c r="AM95" s="1246"/>
      <c r="AN95" s="1246"/>
      <c r="AO95" s="1246"/>
      <c r="AP95" s="1246"/>
      <c r="AQ95" s="1246"/>
      <c r="AR95" s="1246"/>
      <c r="AS95" s="1246"/>
      <c r="AT95" s="1246"/>
      <c r="AU95" s="1246"/>
      <c r="AV95" s="1246"/>
      <c r="AW95" s="1246"/>
      <c r="AX95" s="1246"/>
      <c r="AY95" s="1246"/>
      <c r="AZ95" s="1246"/>
      <c r="BA95" s="1246"/>
      <c r="BB95" s="1246"/>
      <c r="BC95" s="1246"/>
      <c r="BD95" s="1246"/>
      <c r="BE95" s="1246"/>
      <c r="BF95" s="1246"/>
      <c r="BG95" s="1246"/>
      <c r="BH95" s="1246"/>
      <c r="BI95" s="1246"/>
      <c r="BJ95" s="1246"/>
      <c r="BK95" s="1246"/>
      <c r="BL95" s="1246"/>
      <c r="BM95" s="1246"/>
      <c r="BN95" s="1246"/>
      <c r="BO95" s="1246"/>
      <c r="BP95" s="1246"/>
      <c r="BQ95" s="1246"/>
      <c r="BR95" s="1246"/>
      <c r="BS95" s="1246"/>
      <c r="BT95" s="1246"/>
      <c r="BU95" s="1246"/>
      <c r="BV95" s="1246"/>
      <c r="BW95" s="1246"/>
      <c r="BX95" s="1246"/>
      <c r="BY95" s="1246"/>
      <c r="BZ95" s="1246"/>
      <c r="CA95" s="1246"/>
      <c r="CB95" s="1246"/>
      <c r="CC95" s="1246"/>
      <c r="CD95" s="1246"/>
      <c r="CE95" s="1246"/>
      <c r="CF95" s="1246"/>
      <c r="CG95" s="1246"/>
      <c r="CH95" s="1246"/>
      <c r="CI95" s="1246"/>
      <c r="CJ95" s="1246"/>
      <c r="CK95" s="1246"/>
      <c r="CL95" s="1246"/>
      <c r="CM95" s="1246"/>
      <c r="CN95" s="1246"/>
      <c r="CO95" s="1246"/>
      <c r="CP95" s="1246"/>
      <c r="CQ95" s="1246"/>
      <c r="CR95" s="1246"/>
      <c r="CS95" s="1246"/>
      <c r="CT95" s="1246"/>
      <c r="CU95" s="1246"/>
      <c r="CV95" s="1246"/>
      <c r="CW95" s="1246"/>
      <c r="CX95" s="1246"/>
      <c r="CY95" s="1246"/>
      <c r="CZ95" s="1246"/>
      <c r="DA95" s="1246"/>
      <c r="DB95" s="1246"/>
      <c r="DC95" s="1246"/>
      <c r="DD95" s="1246"/>
      <c r="DE95" s="1246"/>
      <c r="DF95" s="1246"/>
      <c r="DG95" s="1246"/>
      <c r="DH95" s="1246"/>
      <c r="DI95" s="1246"/>
      <c r="DJ95" s="1246"/>
      <c r="DK95" s="1246"/>
      <c r="DL95" s="1246"/>
      <c r="DM95" s="1246"/>
      <c r="DN95" s="1246"/>
      <c r="DO95" s="1246"/>
      <c r="DP95" s="1246"/>
    </row>
    <row r="96" spans="1:120" s="1259" customFormat="1" ht="79.5" customHeight="1" x14ac:dyDescent="0.25">
      <c r="A96" s="1260"/>
      <c r="B96" s="1256" t="s">
        <v>1652</v>
      </c>
      <c r="C96" s="1230" t="s">
        <v>483</v>
      </c>
      <c r="D96" s="1249" t="s">
        <v>439</v>
      </c>
      <c r="E96" s="1253">
        <v>70500</v>
      </c>
      <c r="F96" s="1247" t="s">
        <v>1614</v>
      </c>
      <c r="G96" s="1263" t="s">
        <v>2960</v>
      </c>
      <c r="H96" s="1252" t="s">
        <v>3045</v>
      </c>
      <c r="I96" s="1252"/>
      <c r="J96" s="1252" t="s">
        <v>2440</v>
      </c>
      <c r="K96" s="1252"/>
      <c r="L96" s="1252"/>
      <c r="M96" s="1252">
        <v>70500</v>
      </c>
      <c r="N96" s="1252"/>
      <c r="O96" s="1252"/>
      <c r="P96" s="1252"/>
      <c r="Q96" s="1252"/>
      <c r="R96" s="1252"/>
      <c r="S96" s="1252"/>
      <c r="T96" s="1252"/>
      <c r="U96" s="1252"/>
      <c r="V96" s="1252" t="s">
        <v>2871</v>
      </c>
      <c r="W96" s="1246"/>
      <c r="X96" s="1246"/>
      <c r="Y96" s="1246"/>
      <c r="Z96" s="1246"/>
      <c r="AA96" s="1246"/>
      <c r="AB96" s="1246"/>
      <c r="AC96" s="1246"/>
      <c r="AD96" s="1246"/>
      <c r="AE96" s="1246"/>
      <c r="AF96" s="1246"/>
      <c r="AG96" s="1246"/>
      <c r="AH96" s="1246"/>
      <c r="AI96" s="1246"/>
      <c r="AJ96" s="1246"/>
      <c r="AK96" s="1246"/>
      <c r="AL96" s="1246"/>
      <c r="AM96" s="1246"/>
      <c r="AN96" s="1246"/>
      <c r="AO96" s="1246"/>
      <c r="AP96" s="1246"/>
      <c r="AQ96" s="1246"/>
      <c r="AR96" s="1246"/>
      <c r="AS96" s="1246"/>
      <c r="AT96" s="1246"/>
      <c r="AU96" s="1246"/>
      <c r="AV96" s="1246"/>
      <c r="AW96" s="1246"/>
      <c r="AX96" s="1246"/>
      <c r="AY96" s="1246"/>
      <c r="AZ96" s="1246"/>
      <c r="BA96" s="1246"/>
      <c r="BB96" s="1246"/>
      <c r="BC96" s="1246"/>
      <c r="BD96" s="1246"/>
      <c r="BE96" s="1246"/>
      <c r="BF96" s="1246"/>
      <c r="BG96" s="1246"/>
      <c r="BH96" s="1246"/>
      <c r="BI96" s="1246"/>
      <c r="BJ96" s="1246"/>
      <c r="BK96" s="1246"/>
      <c r="BL96" s="1246"/>
      <c r="BM96" s="1246"/>
      <c r="BN96" s="1246"/>
      <c r="BO96" s="1246"/>
      <c r="BP96" s="1246"/>
      <c r="BQ96" s="1246"/>
      <c r="BR96" s="1246"/>
      <c r="BS96" s="1246"/>
      <c r="BT96" s="1246"/>
      <c r="BU96" s="1246"/>
      <c r="BV96" s="1246"/>
      <c r="BW96" s="1246"/>
      <c r="BX96" s="1246"/>
      <c r="BY96" s="1246"/>
      <c r="BZ96" s="1246"/>
      <c r="CA96" s="1246"/>
      <c r="CB96" s="1246"/>
      <c r="CC96" s="1246"/>
      <c r="CD96" s="1246"/>
      <c r="CE96" s="1246"/>
      <c r="CF96" s="1246"/>
      <c r="CG96" s="1246"/>
      <c r="CH96" s="1246"/>
      <c r="CI96" s="1246"/>
      <c r="CJ96" s="1246"/>
      <c r="CK96" s="1246"/>
      <c r="CL96" s="1246"/>
      <c r="CM96" s="1246"/>
      <c r="CN96" s="1246"/>
      <c r="CO96" s="1246"/>
      <c r="CP96" s="1246"/>
      <c r="CQ96" s="1246"/>
      <c r="CR96" s="1246"/>
      <c r="CS96" s="1246"/>
      <c r="CT96" s="1246"/>
      <c r="CU96" s="1246"/>
      <c r="CV96" s="1246"/>
      <c r="CW96" s="1246"/>
      <c r="CX96" s="1246"/>
      <c r="CY96" s="1246"/>
      <c r="CZ96" s="1246"/>
      <c r="DA96" s="1246"/>
      <c r="DB96" s="1246"/>
      <c r="DC96" s="1246"/>
      <c r="DD96" s="1246"/>
      <c r="DE96" s="1246"/>
      <c r="DF96" s="1246"/>
      <c r="DG96" s="1246"/>
      <c r="DH96" s="1246"/>
      <c r="DI96" s="1246"/>
      <c r="DJ96" s="1246"/>
      <c r="DK96" s="1246"/>
      <c r="DL96" s="1246"/>
      <c r="DM96" s="1246"/>
      <c r="DN96" s="1246"/>
      <c r="DO96" s="1246"/>
      <c r="DP96" s="1246"/>
    </row>
    <row r="97" spans="1:120" s="1259" customFormat="1" ht="151.5" customHeight="1" x14ac:dyDescent="0.25">
      <c r="A97" s="1260"/>
      <c r="B97" s="1256" t="s">
        <v>1653</v>
      </c>
      <c r="C97" s="1230" t="s">
        <v>483</v>
      </c>
      <c r="D97" s="1249" t="s">
        <v>439</v>
      </c>
      <c r="E97" s="1253">
        <v>90000</v>
      </c>
      <c r="F97" s="1277" t="s">
        <v>1615</v>
      </c>
      <c r="G97" s="1263" t="s">
        <v>3063</v>
      </c>
      <c r="H97" s="1252"/>
      <c r="I97" s="1252"/>
      <c r="J97" s="1252"/>
      <c r="K97" s="1252"/>
      <c r="L97" s="1252"/>
      <c r="M97" s="1252"/>
      <c r="N97" s="1252"/>
      <c r="O97" s="1252"/>
      <c r="P97" s="1252"/>
      <c r="Q97" s="1252"/>
      <c r="R97" s="1252"/>
      <c r="S97" s="1252"/>
      <c r="T97" s="1252"/>
      <c r="U97" s="1252"/>
      <c r="V97" s="1252"/>
      <c r="W97" s="1246"/>
      <c r="X97" s="1246"/>
      <c r="Y97" s="1246"/>
      <c r="Z97" s="1246"/>
      <c r="AA97" s="1246"/>
      <c r="AB97" s="1246"/>
      <c r="AC97" s="1246"/>
      <c r="AD97" s="1246"/>
      <c r="AE97" s="1246"/>
      <c r="AF97" s="1246"/>
      <c r="AG97" s="1246"/>
      <c r="AH97" s="1246"/>
      <c r="AI97" s="1246"/>
      <c r="AJ97" s="1246"/>
      <c r="AK97" s="1246"/>
      <c r="AL97" s="1246"/>
      <c r="AM97" s="1246"/>
      <c r="AN97" s="1246"/>
      <c r="AO97" s="1246"/>
      <c r="AP97" s="1246"/>
      <c r="AQ97" s="1246"/>
      <c r="AR97" s="1246"/>
      <c r="AS97" s="1246"/>
      <c r="AT97" s="1246"/>
      <c r="AU97" s="1246"/>
      <c r="AV97" s="1246"/>
      <c r="AW97" s="1246"/>
      <c r="AX97" s="1246"/>
      <c r="AY97" s="1246"/>
      <c r="AZ97" s="1246"/>
      <c r="BA97" s="1246"/>
      <c r="BB97" s="1246"/>
      <c r="BC97" s="1246"/>
      <c r="BD97" s="1246"/>
      <c r="BE97" s="1246"/>
      <c r="BF97" s="1246"/>
      <c r="BG97" s="1246"/>
      <c r="BH97" s="1246"/>
      <c r="BI97" s="1246"/>
      <c r="BJ97" s="1246"/>
      <c r="BK97" s="1246"/>
      <c r="BL97" s="1246"/>
      <c r="BM97" s="1246"/>
      <c r="BN97" s="1246"/>
      <c r="BO97" s="1246"/>
      <c r="BP97" s="1246"/>
      <c r="BQ97" s="1246"/>
      <c r="BR97" s="1246"/>
      <c r="BS97" s="1246"/>
      <c r="BT97" s="1246"/>
      <c r="BU97" s="1246"/>
      <c r="BV97" s="1246"/>
      <c r="BW97" s="1246"/>
      <c r="BX97" s="1246"/>
      <c r="BY97" s="1246"/>
      <c r="BZ97" s="1246"/>
      <c r="CA97" s="1246"/>
      <c r="CB97" s="1246"/>
      <c r="CC97" s="1246"/>
      <c r="CD97" s="1246"/>
      <c r="CE97" s="1246"/>
      <c r="CF97" s="1246"/>
      <c r="CG97" s="1246"/>
      <c r="CH97" s="1246"/>
      <c r="CI97" s="1246"/>
      <c r="CJ97" s="1246"/>
      <c r="CK97" s="1246"/>
      <c r="CL97" s="1246"/>
      <c r="CM97" s="1246"/>
      <c r="CN97" s="1246"/>
      <c r="CO97" s="1246"/>
      <c r="CP97" s="1246"/>
      <c r="CQ97" s="1246"/>
      <c r="CR97" s="1246"/>
      <c r="CS97" s="1246"/>
      <c r="CT97" s="1246"/>
      <c r="CU97" s="1246"/>
      <c r="CV97" s="1246"/>
      <c r="CW97" s="1246"/>
      <c r="CX97" s="1246"/>
      <c r="CY97" s="1246"/>
      <c r="CZ97" s="1246"/>
      <c r="DA97" s="1246"/>
      <c r="DB97" s="1246"/>
      <c r="DC97" s="1246"/>
      <c r="DD97" s="1246"/>
      <c r="DE97" s="1246"/>
      <c r="DF97" s="1246"/>
      <c r="DG97" s="1246"/>
      <c r="DH97" s="1246"/>
      <c r="DI97" s="1246"/>
      <c r="DJ97" s="1246"/>
      <c r="DK97" s="1246"/>
      <c r="DL97" s="1246"/>
      <c r="DM97" s="1246"/>
      <c r="DN97" s="1246"/>
      <c r="DO97" s="1246"/>
      <c r="DP97" s="1246"/>
    </row>
    <row r="98" spans="1:120" s="1259" customFormat="1" ht="75" customHeight="1" x14ac:dyDescent="0.25">
      <c r="A98" s="1260"/>
      <c r="B98" s="1256" t="s">
        <v>482</v>
      </c>
      <c r="C98" s="1230" t="s">
        <v>483</v>
      </c>
      <c r="D98" s="1249" t="s">
        <v>439</v>
      </c>
      <c r="E98" s="1253">
        <v>96554.72</v>
      </c>
      <c r="F98" s="1247" t="s">
        <v>1616</v>
      </c>
      <c r="G98" s="1263" t="s">
        <v>2965</v>
      </c>
      <c r="H98" s="1252" t="s">
        <v>3046</v>
      </c>
      <c r="I98" s="1252"/>
      <c r="J98" s="1252" t="s">
        <v>2271</v>
      </c>
      <c r="K98" s="1252">
        <v>23237</v>
      </c>
      <c r="L98" s="1252"/>
      <c r="M98" s="1252"/>
      <c r="N98" s="1252"/>
      <c r="O98" s="1252"/>
      <c r="P98" s="1252"/>
      <c r="Q98" s="1252"/>
      <c r="R98" s="1252"/>
      <c r="S98" s="1252"/>
      <c r="T98" s="1252"/>
      <c r="U98" s="1252"/>
      <c r="V98" s="1252" t="s">
        <v>2871</v>
      </c>
      <c r="W98" s="1246"/>
      <c r="X98" s="1246"/>
      <c r="Y98" s="1246"/>
      <c r="Z98" s="1246"/>
      <c r="AA98" s="1246"/>
      <c r="AB98" s="1246"/>
      <c r="AC98" s="1246"/>
      <c r="AD98" s="1246"/>
      <c r="AE98" s="1246"/>
      <c r="AF98" s="1246"/>
      <c r="AG98" s="1246"/>
      <c r="AH98" s="1246"/>
      <c r="AI98" s="1246"/>
      <c r="AJ98" s="1246"/>
      <c r="AK98" s="1246"/>
      <c r="AL98" s="1246"/>
      <c r="AM98" s="1246"/>
      <c r="AN98" s="1246"/>
      <c r="AO98" s="1246"/>
      <c r="AP98" s="1246"/>
      <c r="AQ98" s="1246"/>
      <c r="AR98" s="1246"/>
      <c r="AS98" s="1246"/>
      <c r="AT98" s="1246"/>
      <c r="AU98" s="1246"/>
      <c r="AV98" s="1246"/>
      <c r="AW98" s="1246"/>
      <c r="AX98" s="1246"/>
      <c r="AY98" s="1246"/>
      <c r="AZ98" s="1246"/>
      <c r="BA98" s="1246"/>
      <c r="BB98" s="1246"/>
      <c r="BC98" s="1246"/>
      <c r="BD98" s="1246"/>
      <c r="BE98" s="1246"/>
      <c r="BF98" s="1246"/>
      <c r="BG98" s="1246"/>
      <c r="BH98" s="1246"/>
      <c r="BI98" s="1246"/>
      <c r="BJ98" s="1246"/>
      <c r="BK98" s="1246"/>
      <c r="BL98" s="1246"/>
      <c r="BM98" s="1246"/>
      <c r="BN98" s="1246"/>
      <c r="BO98" s="1246"/>
      <c r="BP98" s="1246"/>
      <c r="BQ98" s="1246"/>
      <c r="BR98" s="1246"/>
      <c r="BS98" s="1246"/>
      <c r="BT98" s="1246"/>
      <c r="BU98" s="1246"/>
      <c r="BV98" s="1246"/>
      <c r="BW98" s="1246"/>
      <c r="BX98" s="1246"/>
      <c r="BY98" s="1246"/>
      <c r="BZ98" s="1246"/>
      <c r="CA98" s="1246"/>
      <c r="CB98" s="1246"/>
      <c r="CC98" s="1246"/>
      <c r="CD98" s="1246"/>
      <c r="CE98" s="1246"/>
      <c r="CF98" s="1246"/>
      <c r="CG98" s="1246"/>
      <c r="CH98" s="1246"/>
      <c r="CI98" s="1246"/>
      <c r="CJ98" s="1246"/>
      <c r="CK98" s="1246"/>
      <c r="CL98" s="1246"/>
      <c r="CM98" s="1246"/>
      <c r="CN98" s="1246"/>
      <c r="CO98" s="1246"/>
      <c r="CP98" s="1246"/>
      <c r="CQ98" s="1246"/>
      <c r="CR98" s="1246"/>
      <c r="CS98" s="1246"/>
      <c r="CT98" s="1246"/>
      <c r="CU98" s="1246"/>
      <c r="CV98" s="1246"/>
      <c r="CW98" s="1246"/>
      <c r="CX98" s="1246"/>
      <c r="CY98" s="1246"/>
      <c r="CZ98" s="1246"/>
      <c r="DA98" s="1246"/>
      <c r="DB98" s="1246"/>
      <c r="DC98" s="1246"/>
      <c r="DD98" s="1246"/>
      <c r="DE98" s="1246"/>
      <c r="DF98" s="1246"/>
      <c r="DG98" s="1246"/>
      <c r="DH98" s="1246"/>
      <c r="DI98" s="1246"/>
      <c r="DJ98" s="1246"/>
      <c r="DK98" s="1246"/>
      <c r="DL98" s="1246"/>
      <c r="DM98" s="1246"/>
      <c r="DN98" s="1246"/>
      <c r="DO98" s="1246"/>
      <c r="DP98" s="1246"/>
    </row>
    <row r="99" spans="1:120" s="1259" customFormat="1" ht="73.5" customHeight="1" x14ac:dyDescent="0.25">
      <c r="A99" s="1260"/>
      <c r="B99" s="1256" t="s">
        <v>1654</v>
      </c>
      <c r="C99" s="1230" t="s">
        <v>483</v>
      </c>
      <c r="D99" s="1249" t="s">
        <v>439</v>
      </c>
      <c r="E99" s="1253">
        <v>40408.47</v>
      </c>
      <c r="F99" s="1247" t="s">
        <v>1617</v>
      </c>
      <c r="G99" s="1263" t="s">
        <v>2966</v>
      </c>
      <c r="H99" s="1252" t="s">
        <v>3047</v>
      </c>
      <c r="I99" s="1252"/>
      <c r="J99" s="1252" t="s">
        <v>2308</v>
      </c>
      <c r="K99" s="1252"/>
      <c r="L99" s="1252"/>
      <c r="M99" s="1252">
        <v>27014</v>
      </c>
      <c r="N99" s="1252"/>
      <c r="O99" s="1252"/>
      <c r="P99" s="1252"/>
      <c r="Q99" s="1252"/>
      <c r="R99" s="1252"/>
      <c r="S99" s="1252"/>
      <c r="T99" s="1252"/>
      <c r="U99" s="1252"/>
      <c r="V99" s="1252" t="s">
        <v>2871</v>
      </c>
      <c r="W99" s="1246"/>
      <c r="X99" s="1246"/>
      <c r="Y99" s="1246"/>
      <c r="Z99" s="1246"/>
      <c r="AA99" s="1246"/>
      <c r="AB99" s="1246"/>
      <c r="AC99" s="1246"/>
      <c r="AD99" s="1246"/>
      <c r="AE99" s="1246"/>
      <c r="AF99" s="1246"/>
      <c r="AG99" s="1246"/>
      <c r="AH99" s="1246"/>
      <c r="AI99" s="1246"/>
      <c r="AJ99" s="1246"/>
      <c r="AK99" s="1246"/>
      <c r="AL99" s="1246"/>
      <c r="AM99" s="1246"/>
      <c r="AN99" s="1246"/>
      <c r="AO99" s="1246"/>
      <c r="AP99" s="1246"/>
      <c r="AQ99" s="1246"/>
      <c r="AR99" s="1246"/>
      <c r="AS99" s="1246"/>
      <c r="AT99" s="1246"/>
      <c r="AU99" s="1246"/>
      <c r="AV99" s="1246"/>
      <c r="AW99" s="1246"/>
      <c r="AX99" s="1246"/>
      <c r="AY99" s="1246"/>
      <c r="AZ99" s="1246"/>
      <c r="BA99" s="1246"/>
      <c r="BB99" s="1246"/>
      <c r="BC99" s="1246"/>
      <c r="BD99" s="1246"/>
      <c r="BE99" s="1246"/>
      <c r="BF99" s="1246"/>
      <c r="BG99" s="1246"/>
      <c r="BH99" s="1246"/>
      <c r="BI99" s="1246"/>
      <c r="BJ99" s="1246"/>
      <c r="BK99" s="1246"/>
      <c r="BL99" s="1246"/>
      <c r="BM99" s="1246"/>
      <c r="BN99" s="1246"/>
      <c r="BO99" s="1246"/>
      <c r="BP99" s="1246"/>
      <c r="BQ99" s="1246"/>
      <c r="BR99" s="1246"/>
      <c r="BS99" s="1246"/>
      <c r="BT99" s="1246"/>
      <c r="BU99" s="1246"/>
      <c r="BV99" s="1246"/>
      <c r="BW99" s="1246"/>
      <c r="BX99" s="1246"/>
      <c r="BY99" s="1246"/>
      <c r="BZ99" s="1246"/>
      <c r="CA99" s="1246"/>
      <c r="CB99" s="1246"/>
      <c r="CC99" s="1246"/>
      <c r="CD99" s="1246"/>
      <c r="CE99" s="1246"/>
      <c r="CF99" s="1246"/>
      <c r="CG99" s="1246"/>
      <c r="CH99" s="1246"/>
      <c r="CI99" s="1246"/>
      <c r="CJ99" s="1246"/>
      <c r="CK99" s="1246"/>
      <c r="CL99" s="1246"/>
      <c r="CM99" s="1246"/>
      <c r="CN99" s="1246"/>
      <c r="CO99" s="1246"/>
      <c r="CP99" s="1246"/>
      <c r="CQ99" s="1246"/>
      <c r="CR99" s="1246"/>
      <c r="CS99" s="1246"/>
      <c r="CT99" s="1246"/>
      <c r="CU99" s="1246"/>
      <c r="CV99" s="1246"/>
      <c r="CW99" s="1246"/>
      <c r="CX99" s="1246"/>
      <c r="CY99" s="1246"/>
      <c r="CZ99" s="1246"/>
      <c r="DA99" s="1246"/>
      <c r="DB99" s="1246"/>
      <c r="DC99" s="1246"/>
      <c r="DD99" s="1246"/>
      <c r="DE99" s="1246"/>
      <c r="DF99" s="1246"/>
      <c r="DG99" s="1246"/>
      <c r="DH99" s="1246"/>
      <c r="DI99" s="1246"/>
      <c r="DJ99" s="1246"/>
      <c r="DK99" s="1246"/>
      <c r="DL99" s="1246"/>
      <c r="DM99" s="1246"/>
      <c r="DN99" s="1246"/>
      <c r="DO99" s="1246"/>
      <c r="DP99" s="1246"/>
    </row>
    <row r="100" spans="1:120" s="1259" customFormat="1" ht="99.75" customHeight="1" x14ac:dyDescent="0.25">
      <c r="A100" s="1260"/>
      <c r="B100" s="1256" t="s">
        <v>1655</v>
      </c>
      <c r="C100" s="1230" t="s">
        <v>483</v>
      </c>
      <c r="D100" s="1249" t="s">
        <v>439</v>
      </c>
      <c r="E100" s="1253">
        <v>152000</v>
      </c>
      <c r="F100" s="1247" t="s">
        <v>1618</v>
      </c>
      <c r="G100" s="1263" t="s">
        <v>2967</v>
      </c>
      <c r="H100" s="1252" t="s">
        <v>2517</v>
      </c>
      <c r="I100" s="1252"/>
      <c r="J100" s="1252" t="s">
        <v>2694</v>
      </c>
      <c r="K100" s="1252"/>
      <c r="L100" s="1252"/>
      <c r="M100" s="1252">
        <v>130000</v>
      </c>
      <c r="N100" s="1252"/>
      <c r="O100" s="1252"/>
      <c r="P100" s="1252"/>
      <c r="Q100" s="1252"/>
      <c r="R100" s="1252"/>
      <c r="S100" s="1252"/>
      <c r="T100" s="1252"/>
      <c r="U100" s="1252"/>
      <c r="V100" s="1252" t="s">
        <v>2968</v>
      </c>
      <c r="W100" s="1246"/>
      <c r="X100" s="1246"/>
      <c r="Y100" s="1246"/>
      <c r="Z100" s="1246"/>
      <c r="AA100" s="1246"/>
      <c r="AB100" s="1246"/>
      <c r="AC100" s="1246"/>
      <c r="AD100" s="1246"/>
      <c r="AE100" s="1246"/>
      <c r="AF100" s="1246"/>
      <c r="AG100" s="1246"/>
      <c r="AH100" s="1246"/>
      <c r="AI100" s="1246"/>
      <c r="AJ100" s="1246"/>
      <c r="AK100" s="1246"/>
      <c r="AL100" s="1246"/>
      <c r="AM100" s="1246"/>
      <c r="AN100" s="1246"/>
      <c r="AO100" s="1246"/>
      <c r="AP100" s="1246"/>
      <c r="AQ100" s="1246"/>
      <c r="AR100" s="1246"/>
      <c r="AS100" s="1246"/>
      <c r="AT100" s="1246"/>
      <c r="AU100" s="1246"/>
      <c r="AV100" s="1246"/>
      <c r="AW100" s="1246"/>
      <c r="AX100" s="1246"/>
      <c r="AY100" s="1246"/>
      <c r="AZ100" s="1246"/>
      <c r="BA100" s="1246"/>
      <c r="BB100" s="1246"/>
      <c r="BC100" s="1246"/>
      <c r="BD100" s="1246"/>
      <c r="BE100" s="1246"/>
      <c r="BF100" s="1246"/>
      <c r="BG100" s="1246"/>
      <c r="BH100" s="1246"/>
      <c r="BI100" s="1246"/>
      <c r="BJ100" s="1246"/>
      <c r="BK100" s="1246"/>
      <c r="BL100" s="1246"/>
      <c r="BM100" s="1246"/>
      <c r="BN100" s="1246"/>
      <c r="BO100" s="1246"/>
      <c r="BP100" s="1246"/>
      <c r="BQ100" s="1246"/>
      <c r="BR100" s="1246"/>
      <c r="BS100" s="1246"/>
      <c r="BT100" s="1246"/>
      <c r="BU100" s="1246"/>
      <c r="BV100" s="1246"/>
      <c r="BW100" s="1246"/>
      <c r="BX100" s="1246"/>
      <c r="BY100" s="1246"/>
      <c r="BZ100" s="1246"/>
      <c r="CA100" s="1246"/>
      <c r="CB100" s="1246"/>
      <c r="CC100" s="1246"/>
      <c r="CD100" s="1246"/>
      <c r="CE100" s="1246"/>
      <c r="CF100" s="1246"/>
      <c r="CG100" s="1246"/>
      <c r="CH100" s="1246"/>
      <c r="CI100" s="1246"/>
      <c r="CJ100" s="1246"/>
      <c r="CK100" s="1246"/>
      <c r="CL100" s="1246"/>
      <c r="CM100" s="1246"/>
      <c r="CN100" s="1246"/>
      <c r="CO100" s="1246"/>
      <c r="CP100" s="1246"/>
      <c r="CQ100" s="1246"/>
      <c r="CR100" s="1246"/>
      <c r="CS100" s="1246"/>
      <c r="CT100" s="1246"/>
      <c r="CU100" s="1246"/>
      <c r="CV100" s="1246"/>
      <c r="CW100" s="1246"/>
      <c r="CX100" s="1246"/>
      <c r="CY100" s="1246"/>
      <c r="CZ100" s="1246"/>
      <c r="DA100" s="1246"/>
      <c r="DB100" s="1246"/>
      <c r="DC100" s="1246"/>
      <c r="DD100" s="1246"/>
      <c r="DE100" s="1246"/>
      <c r="DF100" s="1246"/>
      <c r="DG100" s="1246"/>
      <c r="DH100" s="1246"/>
      <c r="DI100" s="1246"/>
      <c r="DJ100" s="1246"/>
      <c r="DK100" s="1246"/>
      <c r="DL100" s="1246"/>
      <c r="DM100" s="1246"/>
      <c r="DN100" s="1246"/>
      <c r="DO100" s="1246"/>
      <c r="DP100" s="1246"/>
    </row>
    <row r="101" spans="1:120" s="1259" customFormat="1" ht="84.75" customHeight="1" x14ac:dyDescent="0.25">
      <c r="A101" s="1260"/>
      <c r="B101" s="1256" t="s">
        <v>1655</v>
      </c>
      <c r="C101" s="1230" t="s">
        <v>483</v>
      </c>
      <c r="D101" s="1249" t="s">
        <v>439</v>
      </c>
      <c r="E101" s="1253">
        <v>13091.91</v>
      </c>
      <c r="F101" s="1276" t="s">
        <v>1619</v>
      </c>
      <c r="G101" s="1263" t="s">
        <v>3062</v>
      </c>
      <c r="H101" s="1252"/>
      <c r="I101" s="1252"/>
      <c r="J101" s="1252"/>
      <c r="K101" s="1252"/>
      <c r="L101" s="1252"/>
      <c r="M101" s="1252"/>
      <c r="N101" s="1252"/>
      <c r="O101" s="1252"/>
      <c r="P101" s="1252"/>
      <c r="Q101" s="1252"/>
      <c r="R101" s="1252"/>
      <c r="S101" s="1252"/>
      <c r="T101" s="1252"/>
      <c r="U101" s="1252"/>
      <c r="V101" s="1252"/>
      <c r="W101" s="1246"/>
      <c r="X101" s="1246"/>
      <c r="Y101" s="1246"/>
      <c r="Z101" s="1246"/>
      <c r="AA101" s="1246"/>
      <c r="AB101" s="1246"/>
      <c r="AC101" s="1246"/>
      <c r="AD101" s="1246"/>
      <c r="AE101" s="1246"/>
      <c r="AF101" s="1246"/>
      <c r="AG101" s="1246"/>
      <c r="AH101" s="1246"/>
      <c r="AI101" s="1246"/>
      <c r="AJ101" s="1246"/>
      <c r="AK101" s="1246"/>
      <c r="AL101" s="1246"/>
      <c r="AM101" s="1246"/>
      <c r="AN101" s="1246"/>
      <c r="AO101" s="1246"/>
      <c r="AP101" s="1246"/>
      <c r="AQ101" s="1246"/>
      <c r="AR101" s="1246"/>
      <c r="AS101" s="1246"/>
      <c r="AT101" s="1246"/>
      <c r="AU101" s="1246"/>
      <c r="AV101" s="1246"/>
      <c r="AW101" s="1246"/>
      <c r="AX101" s="1246"/>
      <c r="AY101" s="1246"/>
      <c r="AZ101" s="1246"/>
      <c r="BA101" s="1246"/>
      <c r="BB101" s="1246"/>
      <c r="BC101" s="1246"/>
      <c r="BD101" s="1246"/>
      <c r="BE101" s="1246"/>
      <c r="BF101" s="1246"/>
      <c r="BG101" s="1246"/>
      <c r="BH101" s="1246"/>
      <c r="BI101" s="1246"/>
      <c r="BJ101" s="1246"/>
      <c r="BK101" s="1246"/>
      <c r="BL101" s="1246"/>
      <c r="BM101" s="1246"/>
      <c r="BN101" s="1246"/>
      <c r="BO101" s="1246"/>
      <c r="BP101" s="1246"/>
      <c r="BQ101" s="1246"/>
      <c r="BR101" s="1246"/>
      <c r="BS101" s="1246"/>
      <c r="BT101" s="1246"/>
      <c r="BU101" s="1246"/>
      <c r="BV101" s="1246"/>
      <c r="BW101" s="1246"/>
      <c r="BX101" s="1246"/>
      <c r="BY101" s="1246"/>
      <c r="BZ101" s="1246"/>
      <c r="CA101" s="1246"/>
      <c r="CB101" s="1246"/>
      <c r="CC101" s="1246"/>
      <c r="CD101" s="1246"/>
      <c r="CE101" s="1246"/>
      <c r="CF101" s="1246"/>
      <c r="CG101" s="1246"/>
      <c r="CH101" s="1246"/>
      <c r="CI101" s="1246"/>
      <c r="CJ101" s="1246"/>
      <c r="CK101" s="1246"/>
      <c r="CL101" s="1246"/>
      <c r="CM101" s="1246"/>
      <c r="CN101" s="1246"/>
      <c r="CO101" s="1246"/>
      <c r="CP101" s="1246"/>
      <c r="CQ101" s="1246"/>
      <c r="CR101" s="1246"/>
      <c r="CS101" s="1246"/>
      <c r="CT101" s="1246"/>
      <c r="CU101" s="1246"/>
      <c r="CV101" s="1246"/>
      <c r="CW101" s="1246"/>
      <c r="CX101" s="1246"/>
      <c r="CY101" s="1246"/>
      <c r="CZ101" s="1246"/>
      <c r="DA101" s="1246"/>
      <c r="DB101" s="1246"/>
      <c r="DC101" s="1246"/>
      <c r="DD101" s="1246"/>
      <c r="DE101" s="1246"/>
      <c r="DF101" s="1246"/>
      <c r="DG101" s="1246"/>
      <c r="DH101" s="1246"/>
      <c r="DI101" s="1246"/>
      <c r="DJ101" s="1246"/>
      <c r="DK101" s="1246"/>
      <c r="DL101" s="1246"/>
      <c r="DM101" s="1246"/>
      <c r="DN101" s="1246"/>
      <c r="DO101" s="1246"/>
      <c r="DP101" s="1246"/>
    </row>
    <row r="102" spans="1:120" s="1259" customFormat="1" ht="75" customHeight="1" x14ac:dyDescent="0.25">
      <c r="A102" s="1267"/>
      <c r="B102" s="1256" t="s">
        <v>1656</v>
      </c>
      <c r="C102" s="1230" t="s">
        <v>923</v>
      </c>
      <c r="D102" s="1249" t="s">
        <v>439</v>
      </c>
      <c r="E102" s="1253">
        <v>200000</v>
      </c>
      <c r="F102" s="1247" t="s">
        <v>1620</v>
      </c>
      <c r="G102" s="1263" t="s">
        <v>2969</v>
      </c>
      <c r="H102" s="1252" t="s">
        <v>3048</v>
      </c>
      <c r="I102" s="1252"/>
      <c r="J102" s="1252" t="s">
        <v>2695</v>
      </c>
      <c r="K102" s="1252"/>
      <c r="L102" s="1252"/>
      <c r="M102" s="1252">
        <v>28860</v>
      </c>
      <c r="N102" s="1252"/>
      <c r="O102" s="1252"/>
      <c r="P102" s="1252"/>
      <c r="Q102" s="1252"/>
      <c r="R102" s="1252"/>
      <c r="S102" s="1252"/>
      <c r="T102" s="1252"/>
      <c r="U102" s="1252"/>
      <c r="V102" s="1252" t="s">
        <v>2970</v>
      </c>
      <c r="W102" s="1246"/>
      <c r="X102" s="1246"/>
      <c r="Y102" s="1246"/>
      <c r="Z102" s="1246"/>
      <c r="AA102" s="1246"/>
      <c r="AB102" s="1246"/>
      <c r="AC102" s="1246"/>
      <c r="AD102" s="1246"/>
      <c r="AE102" s="1246"/>
      <c r="AF102" s="1246"/>
      <c r="AG102" s="1246"/>
      <c r="AH102" s="1246"/>
      <c r="AI102" s="1246"/>
      <c r="AJ102" s="1246"/>
      <c r="AK102" s="1246"/>
      <c r="AL102" s="1246"/>
      <c r="AM102" s="1246"/>
      <c r="AN102" s="1246"/>
      <c r="AO102" s="1246"/>
      <c r="AP102" s="1246"/>
      <c r="AQ102" s="1246"/>
      <c r="AR102" s="1246"/>
      <c r="AS102" s="1246"/>
      <c r="AT102" s="1246"/>
      <c r="AU102" s="1246"/>
      <c r="AV102" s="1246"/>
      <c r="AW102" s="1246"/>
      <c r="AX102" s="1246"/>
      <c r="AY102" s="1246"/>
      <c r="AZ102" s="1246"/>
      <c r="BA102" s="1246"/>
      <c r="BB102" s="1246"/>
      <c r="BC102" s="1246"/>
      <c r="BD102" s="1246"/>
      <c r="BE102" s="1246"/>
      <c r="BF102" s="1246"/>
      <c r="BG102" s="1246"/>
      <c r="BH102" s="1246"/>
      <c r="BI102" s="1246"/>
      <c r="BJ102" s="1246"/>
      <c r="BK102" s="1246"/>
      <c r="BL102" s="1246"/>
      <c r="BM102" s="1246"/>
      <c r="BN102" s="1246"/>
      <c r="BO102" s="1246"/>
      <c r="BP102" s="1246"/>
      <c r="BQ102" s="1246"/>
      <c r="BR102" s="1246"/>
      <c r="BS102" s="1246"/>
      <c r="BT102" s="1246"/>
      <c r="BU102" s="1246"/>
      <c r="BV102" s="1246"/>
      <c r="BW102" s="1246"/>
      <c r="BX102" s="1246"/>
      <c r="BY102" s="1246"/>
      <c r="BZ102" s="1246"/>
      <c r="CA102" s="1246"/>
      <c r="CB102" s="1246"/>
      <c r="CC102" s="1246"/>
      <c r="CD102" s="1246"/>
      <c r="CE102" s="1246"/>
      <c r="CF102" s="1246"/>
      <c r="CG102" s="1246"/>
      <c r="CH102" s="1246"/>
      <c r="CI102" s="1246"/>
      <c r="CJ102" s="1246"/>
      <c r="CK102" s="1246"/>
      <c r="CL102" s="1246"/>
      <c r="CM102" s="1246"/>
      <c r="CN102" s="1246"/>
      <c r="CO102" s="1246"/>
      <c r="CP102" s="1246"/>
      <c r="CQ102" s="1246"/>
      <c r="CR102" s="1246"/>
      <c r="CS102" s="1246"/>
      <c r="CT102" s="1246"/>
      <c r="CU102" s="1246"/>
      <c r="CV102" s="1246"/>
      <c r="CW102" s="1246"/>
      <c r="CX102" s="1246"/>
      <c r="CY102" s="1246"/>
      <c r="CZ102" s="1246"/>
      <c r="DA102" s="1246"/>
      <c r="DB102" s="1246"/>
      <c r="DC102" s="1246"/>
      <c r="DD102" s="1246"/>
      <c r="DE102" s="1246"/>
      <c r="DF102" s="1246"/>
      <c r="DG102" s="1246"/>
      <c r="DH102" s="1246"/>
      <c r="DI102" s="1246"/>
      <c r="DJ102" s="1246"/>
      <c r="DK102" s="1246"/>
      <c r="DL102" s="1246"/>
      <c r="DM102" s="1246"/>
      <c r="DN102" s="1246"/>
      <c r="DO102" s="1246"/>
      <c r="DP102" s="1246"/>
    </row>
    <row r="103" spans="1:120" s="1246" customFormat="1" x14ac:dyDescent="0.25">
      <c r="A103" s="1249"/>
      <c r="B103" s="1250"/>
      <c r="C103" s="1251"/>
      <c r="D103" s="1252"/>
      <c r="E103" s="1253"/>
      <c r="F103" s="1247"/>
      <c r="G103" s="1255"/>
      <c r="H103" s="1252"/>
      <c r="I103" s="1252"/>
      <c r="J103" s="1252"/>
      <c r="K103" s="1252"/>
      <c r="L103" s="1252"/>
      <c r="M103" s="1252"/>
      <c r="N103" s="1252"/>
      <c r="O103" s="1252"/>
      <c r="P103" s="1252"/>
      <c r="Q103" s="1252"/>
      <c r="R103" s="1252"/>
      <c r="S103" s="1252"/>
      <c r="T103" s="1252"/>
      <c r="U103" s="1252"/>
      <c r="V103" s="1252"/>
    </row>
    <row r="104" spans="1:120" s="1246" customFormat="1" x14ac:dyDescent="0.25">
      <c r="A104" s="1249"/>
      <c r="B104" s="1250"/>
      <c r="C104" s="1251"/>
      <c r="D104" s="1252"/>
      <c r="E104" s="1253"/>
      <c r="F104" s="1247"/>
      <c r="G104" s="1255"/>
      <c r="H104" s="1252"/>
      <c r="I104" s="1252"/>
      <c r="J104" s="1252"/>
      <c r="K104" s="1252"/>
      <c r="L104" s="1252"/>
      <c r="M104" s="1252"/>
      <c r="N104" s="1252"/>
      <c r="O104" s="1252"/>
      <c r="P104" s="1252"/>
      <c r="Q104" s="1252"/>
      <c r="R104" s="1252"/>
      <c r="S104" s="1252"/>
      <c r="T104" s="1252"/>
      <c r="U104" s="1252"/>
      <c r="V104" s="1252"/>
    </row>
    <row r="105" spans="1:120" s="1246" customFormat="1" x14ac:dyDescent="0.25">
      <c r="A105" s="1249"/>
      <c r="B105" s="1250"/>
      <c r="C105" s="1251"/>
      <c r="D105" s="1252"/>
      <c r="E105" s="1253"/>
      <c r="F105" s="1247"/>
      <c r="G105" s="1255"/>
      <c r="H105" s="1252"/>
      <c r="I105" s="1252"/>
      <c r="J105" s="1252"/>
      <c r="K105" s="1252"/>
      <c r="L105" s="1252"/>
      <c r="M105" s="1252"/>
      <c r="N105" s="1252"/>
      <c r="O105" s="1252"/>
      <c r="P105" s="1252"/>
      <c r="Q105" s="1252"/>
      <c r="R105" s="1252"/>
      <c r="S105" s="1252"/>
      <c r="T105" s="1252"/>
      <c r="U105" s="1252"/>
      <c r="V105" s="1252"/>
    </row>
    <row r="106" spans="1:120" s="1246" customFormat="1" x14ac:dyDescent="0.25">
      <c r="A106" s="1249"/>
      <c r="B106" s="1250"/>
      <c r="C106" s="1251"/>
      <c r="D106" s="1252"/>
      <c r="E106" s="1253"/>
      <c r="F106" s="1247"/>
      <c r="G106" s="1255"/>
      <c r="H106" s="1252"/>
      <c r="I106" s="1252"/>
      <c r="J106" s="1252"/>
      <c r="K106" s="1252"/>
      <c r="L106" s="1252"/>
      <c r="M106" s="1252"/>
      <c r="N106" s="1252"/>
      <c r="O106" s="1252"/>
      <c r="P106" s="1252"/>
      <c r="Q106" s="1252"/>
      <c r="R106" s="1252"/>
      <c r="S106" s="1252"/>
      <c r="T106" s="1252"/>
      <c r="U106" s="1252"/>
      <c r="V106" s="1252"/>
    </row>
    <row r="107" spans="1:120" s="1246" customFormat="1" x14ac:dyDescent="0.25">
      <c r="A107" s="1249"/>
      <c r="B107" s="1250"/>
      <c r="C107" s="1251"/>
      <c r="D107" s="1252"/>
      <c r="E107" s="1253"/>
      <c r="F107" s="1247"/>
      <c r="G107" s="1255"/>
      <c r="H107" s="1252"/>
      <c r="I107" s="1252"/>
      <c r="J107" s="1252"/>
      <c r="K107" s="1252"/>
      <c r="L107" s="1252"/>
      <c r="M107" s="1252"/>
      <c r="N107" s="1252"/>
      <c r="O107" s="1252"/>
      <c r="P107" s="1252"/>
      <c r="Q107" s="1252"/>
      <c r="R107" s="1252"/>
      <c r="S107" s="1252"/>
      <c r="T107" s="1252"/>
      <c r="U107" s="1252"/>
      <c r="V107" s="1252"/>
    </row>
    <row r="108" spans="1:120" s="1246" customFormat="1" x14ac:dyDescent="0.25">
      <c r="A108" s="1249"/>
      <c r="B108" s="1250"/>
      <c r="C108" s="1251"/>
      <c r="D108" s="1252"/>
      <c r="E108" s="1253"/>
      <c r="F108" s="1247"/>
      <c r="G108" s="1255"/>
      <c r="H108" s="1252"/>
      <c r="I108" s="1252"/>
      <c r="J108" s="1252"/>
      <c r="K108" s="1252"/>
      <c r="L108" s="1252"/>
      <c r="M108" s="1252"/>
      <c r="N108" s="1252"/>
      <c r="O108" s="1252"/>
      <c r="P108" s="1252"/>
      <c r="Q108" s="1252"/>
      <c r="R108" s="1252"/>
      <c r="S108" s="1252"/>
      <c r="T108" s="1252"/>
      <c r="U108" s="1252"/>
      <c r="V108" s="1252"/>
    </row>
  </sheetData>
  <customSheetViews>
    <customSheetView guid="{F3B14F56-91BF-4C3A-865D-512A27B3E4B4}" scale="80" fitToPage="1" state="hidden">
      <selection activeCell="W3" sqref="W3"/>
      <pageMargins left="0" right="0" top="0" bottom="0" header="0" footer="0"/>
      <pageSetup paperSize="9" scale="26" fitToHeight="0" orientation="portrait" r:id="rId1"/>
    </customSheetView>
    <customSheetView guid="{0A0048A5-B70C-4126-A000-7CF0C35E5D5A}" scale="80" fitToPage="1" hiddenColumns="1">
      <selection activeCell="W3" sqref="W3"/>
      <pageMargins left="0" right="0" top="0" bottom="0" header="0" footer="0"/>
      <pageSetup paperSize="9" scale="26" fitToHeight="0" orientation="portrait" r:id="rId2"/>
    </customSheetView>
    <customSheetView guid="{C8265C1C-F0CA-41D5-A350-244C3F45C040}" scale="80" fitToPage="1">
      <selection activeCell="W3" sqref="W3"/>
      <pageMargins left="0" right="0" top="0" bottom="0" header="0" footer="0"/>
      <pageSetup paperSize="9" scale="26" fitToHeight="0" orientation="portrait" r:id="rId3"/>
    </customSheetView>
    <customSheetView guid="{F89A76AB-A521-41B4-9D50-91F3901937D6}" scale="80" fitToPage="1">
      <selection activeCell="W3" sqref="W3"/>
      <pageMargins left="0" right="0" top="0" bottom="0" header="0" footer="0"/>
      <pageSetup paperSize="9" scale="26" fitToHeight="0" orientation="portrait" r:id="rId4"/>
    </customSheetView>
    <customSheetView guid="{3B6F4D1C-2930-48AB-9B0F-ADA5F4FF7D0C}" scale="80" fitToPage="1">
      <selection activeCell="W3" sqref="W3"/>
      <pageMargins left="0" right="0" top="0" bottom="0" header="0" footer="0"/>
      <pageSetup paperSize="9" scale="26" fitToHeight="0" orientation="portrait" r:id="rId5"/>
    </customSheetView>
    <customSheetView guid="{E527C8D5-9B98-49B4-B380-73709A223618}" scale="80" fitToPage="1" state="hidden">
      <selection activeCell="W3" sqref="W3"/>
      <pageMargins left="0" right="0" top="0" bottom="0" header="0" footer="0"/>
      <pageSetup paperSize="9" scale="26" fitToHeight="0" orientation="portrait" r:id="rId6"/>
    </customSheetView>
  </customSheetViews>
  <pageMargins left="0" right="0" top="0" bottom="0" header="0" footer="0"/>
  <pageSetup paperSize="9" scale="26" fitToHeight="0" orientation="portrait" r:id="rId7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3B14F56-91BF-4C3A-865D-512A27B3E4B4}" state="hidden">
      <pageMargins left="0.7" right="0.7" top="0.75" bottom="0.75" header="0.3" footer="0.3"/>
      <pageSetup paperSize="9" orientation="portrait" r:id="rId1"/>
    </customSheetView>
    <customSheetView guid="{0A0048A5-B70C-4126-A000-7CF0C35E5D5A}" state="hidden">
      <pageMargins left="0.7" right="0.7" top="0.75" bottom="0.75" header="0.3" footer="0.3"/>
    </customSheetView>
    <customSheetView guid="{080A066A-F75E-47CD-9B48-47528DF543D7}" state="hidden">
      <pageMargins left="0.7" right="0.7" top="0.75" bottom="0.75" header="0.3" footer="0.3"/>
      <pageSetup paperSize="9" orientation="portrait" r:id="rId2"/>
    </customSheetView>
    <customSheetView guid="{0AF74EA1-C1E5-43A1-B67D-73EC02324901}" state="hidden">
      <pageMargins left="0.7" right="0.7" top="0.75" bottom="0.75" header="0.3" footer="0.3"/>
      <pageSetup paperSize="9" orientation="portrait" r:id="rId3"/>
    </customSheetView>
    <customSheetView guid="{B6DBF93D-5650-4295-91BF-EB1B834A658C}" state="hidden">
      <pageMargins left="0.7" right="0.7" top="0.75" bottom="0.75" header="0.3" footer="0.3"/>
      <pageSetup paperSize="9" orientation="portrait" r:id="rId4"/>
    </customSheetView>
    <customSheetView guid="{A219E438-366C-4377-B6F8-4784CEE8DD04}" state="hidden">
      <pageMargins left="0.7" right="0.7" top="0.75" bottom="0.75" header="0.3" footer="0.3"/>
    </customSheetView>
    <customSheetView guid="{E0ADDD1A-8DAB-4EE6-AB96-5164D2031A1E}" state="hidden">
      <pageMargins left="0.7" right="0.7" top="0.75" bottom="0.75" header="0.3" footer="0.3"/>
      <pageSetup paperSize="9" orientation="portrait" r:id="rId5"/>
    </customSheetView>
    <customSheetView guid="{C8265C1C-F0CA-41D5-A350-244C3F45C040}" state="hidden">
      <pageMargins left="0.7" right="0.7" top="0.75" bottom="0.75" header="0.3" footer="0.3"/>
      <pageSetup paperSize="9" orientation="portrait" r:id="rId6"/>
    </customSheetView>
    <customSheetView guid="{F89A76AB-A521-41B4-9D50-91F3901937D6}" state="hidden">
      <pageMargins left="0.7" right="0.7" top="0.75" bottom="0.75" header="0.3" footer="0.3"/>
      <pageSetup paperSize="9" orientation="portrait" r:id="rId7"/>
    </customSheetView>
    <customSheetView guid="{3B6F4D1C-2930-48AB-9B0F-ADA5F4FF7D0C}" state="hidden">
      <pageMargins left="0.7" right="0.7" top="0.75" bottom="0.75" header="0.3" footer="0.3"/>
      <pageSetup paperSize="9" orientation="portrait" r:id="rId8"/>
    </customSheetView>
    <customSheetView guid="{E527C8D5-9B98-49B4-B380-73709A223618}" state="hidden"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0"/>
  <sheetViews>
    <sheetView tabSelected="1" zoomScale="80" zoomScaleNormal="80" zoomScaleSheetLayoutView="80" workbookViewId="0">
      <pane ySplit="10" topLeftCell="A11" activePane="bottomLeft" state="frozen"/>
      <selection pane="bottomLeft" activeCell="D10" sqref="D10"/>
    </sheetView>
  </sheetViews>
  <sheetFormatPr defaultRowHeight="15.75" x14ac:dyDescent="0.25"/>
  <cols>
    <col min="1" max="1" width="8.28515625" style="1339" customWidth="1"/>
    <col min="2" max="2" width="106.85546875" style="1468" customWidth="1"/>
    <col min="3" max="3" width="17" style="1468" customWidth="1"/>
    <col min="4" max="4" width="15.85546875" style="1340" customWidth="1"/>
    <col min="5" max="5" width="15.85546875" style="1341" customWidth="1"/>
    <col min="6" max="7" width="15.85546875" style="1342" customWidth="1"/>
    <col min="8" max="8" width="15.85546875" style="1343" customWidth="1"/>
    <col min="9" max="9" width="15.85546875" style="1341" customWidth="1"/>
    <col min="10" max="10" width="16.140625" style="1341" customWidth="1"/>
    <col min="11" max="11" width="14.28515625" style="1341" bestFit="1" customWidth="1"/>
    <col min="12" max="12" width="19.7109375" style="1341" customWidth="1"/>
    <col min="13" max="13" width="19.85546875" style="1341" customWidth="1"/>
    <col min="14" max="14" width="20.42578125" style="1341" customWidth="1"/>
    <col min="15" max="15" width="18.7109375" style="1341" customWidth="1"/>
    <col min="16" max="16" width="13.28515625" style="1341" customWidth="1"/>
    <col min="17" max="17" width="15.42578125" style="1341" customWidth="1"/>
    <col min="18" max="18" width="24.28515625" style="1341" customWidth="1"/>
    <col min="19" max="19" width="44.28515625" style="1341" customWidth="1"/>
    <col min="20" max="20" width="21.85546875" style="1341" customWidth="1"/>
    <col min="21" max="16384" width="9.140625" style="1341"/>
  </cols>
  <sheetData>
    <row r="1" spans="1:14" x14ac:dyDescent="0.25">
      <c r="A1" s="1332"/>
      <c r="B1" s="1333"/>
      <c r="C1" s="1333"/>
      <c r="D1" s="1526"/>
      <c r="E1" s="1338"/>
      <c r="F1" s="1527"/>
      <c r="G1" s="1527"/>
      <c r="H1" s="1528"/>
      <c r="I1" s="1338"/>
      <c r="J1" s="1338"/>
      <c r="K1" s="1338"/>
      <c r="L1" s="1338"/>
      <c r="M1" s="1338"/>
      <c r="N1" s="1338"/>
    </row>
    <row r="2" spans="1:14" ht="27.75" customHeight="1" x14ac:dyDescent="0.25">
      <c r="A2" s="1332"/>
      <c r="B2" s="1334" t="s">
        <v>3749</v>
      </c>
      <c r="C2" s="1334"/>
      <c r="D2" s="1526"/>
      <c r="E2" s="1338"/>
      <c r="F2" s="1527"/>
      <c r="G2" s="1527"/>
      <c r="H2" s="1528"/>
      <c r="I2" s="1338"/>
      <c r="J2" s="1338"/>
      <c r="K2" s="1338"/>
      <c r="L2" s="1338"/>
      <c r="M2" s="1338"/>
      <c r="N2" s="1338"/>
    </row>
    <row r="3" spans="1:14" ht="20.25" customHeight="1" x14ac:dyDescent="0.25">
      <c r="A3" s="1332"/>
      <c r="B3" s="1334" t="s">
        <v>3750</v>
      </c>
      <c r="C3" s="1334"/>
      <c r="D3" s="1526"/>
      <c r="E3" s="1338"/>
      <c r="F3" s="1527"/>
      <c r="G3" s="1527"/>
      <c r="H3" s="1528"/>
      <c r="I3" s="1338"/>
      <c r="J3" s="1338"/>
      <c r="K3" s="1338"/>
      <c r="L3" s="1338"/>
      <c r="M3" s="1338"/>
      <c r="N3" s="1338"/>
    </row>
    <row r="4" spans="1:14" x14ac:dyDescent="0.25">
      <c r="A4" s="1332"/>
      <c r="B4" s="1334" t="s">
        <v>3751</v>
      </c>
      <c r="C4" s="1334"/>
      <c r="D4" s="1526"/>
      <c r="E4" s="1338"/>
      <c r="F4" s="1527"/>
      <c r="G4" s="1527"/>
      <c r="H4" s="1528"/>
      <c r="I4" s="1338"/>
      <c r="J4" s="1338"/>
      <c r="K4" s="1338"/>
      <c r="L4" s="1338"/>
      <c r="M4" s="1338"/>
      <c r="N4" s="1338"/>
    </row>
    <row r="5" spans="1:14" x14ac:dyDescent="0.25">
      <c r="A5" s="1332"/>
      <c r="B5" s="1334" t="s">
        <v>3752</v>
      </c>
      <c r="C5" s="1334"/>
      <c r="D5" s="1526"/>
      <c r="E5" s="1338"/>
      <c r="F5" s="1527"/>
      <c r="G5" s="1527"/>
      <c r="H5" s="1528"/>
      <c r="I5" s="1338"/>
      <c r="J5" s="1338"/>
      <c r="K5" s="1338"/>
      <c r="L5" s="1338"/>
      <c r="M5" s="1338"/>
      <c r="N5" s="1338"/>
    </row>
    <row r="6" spans="1:14" x14ac:dyDescent="0.25">
      <c r="A6" s="1332"/>
      <c r="B6" s="1334" t="s">
        <v>3748</v>
      </c>
      <c r="C6" s="1334"/>
      <c r="D6" s="1526"/>
      <c r="E6" s="1338"/>
      <c r="F6" s="1527"/>
      <c r="G6" s="1527"/>
      <c r="H6" s="1528"/>
      <c r="I6" s="1338"/>
      <c r="J6" s="1338"/>
      <c r="K6" s="1338"/>
      <c r="L6" s="1338"/>
      <c r="M6" s="1338"/>
      <c r="N6" s="1338"/>
    </row>
    <row r="7" spans="1:14" x14ac:dyDescent="0.25">
      <c r="A7" s="1332"/>
      <c r="B7" s="1334"/>
      <c r="C7" s="1334"/>
      <c r="D7" s="1526"/>
      <c r="E7" s="1338"/>
      <c r="F7" s="1529"/>
      <c r="G7" s="1529"/>
      <c r="H7" s="1528"/>
      <c r="I7" s="1338"/>
      <c r="J7" s="1338"/>
      <c r="K7" s="1338"/>
      <c r="L7" s="1338"/>
      <c r="M7" s="1338"/>
      <c r="N7" s="1338"/>
    </row>
    <row r="8" spans="1:14" s="1344" customFormat="1" ht="31.5" x14ac:dyDescent="0.25">
      <c r="A8" s="1335"/>
      <c r="B8" s="1336" t="s">
        <v>3746</v>
      </c>
      <c r="C8" s="1336"/>
      <c r="D8" s="1335"/>
      <c r="E8" s="1530"/>
      <c r="F8" s="1531"/>
      <c r="G8" s="1531"/>
      <c r="H8" s="1335"/>
      <c r="I8" s="1532"/>
      <c r="J8" s="1530"/>
      <c r="K8" s="1530"/>
      <c r="L8" s="1530"/>
      <c r="M8" s="1530"/>
      <c r="N8" s="1530"/>
    </row>
    <row r="9" spans="1:14" s="1347" customFormat="1" x14ac:dyDescent="0.25">
      <c r="A9" s="1575" t="s">
        <v>835</v>
      </c>
      <c r="B9" s="1576"/>
      <c r="C9" s="1533"/>
      <c r="D9" s="1533"/>
      <c r="E9" s="1533"/>
      <c r="F9" s="1533"/>
      <c r="G9" s="1533"/>
      <c r="H9" s="1534"/>
      <c r="I9" s="1474"/>
      <c r="J9" s="1534"/>
      <c r="K9" s="1534"/>
      <c r="L9" s="1534"/>
      <c r="M9" s="1534"/>
      <c r="N9" s="1534"/>
    </row>
    <row r="10" spans="1:14" s="1348" customFormat="1" ht="156.75" x14ac:dyDescent="0.25">
      <c r="A10" s="1535" t="s">
        <v>3757</v>
      </c>
      <c r="B10" s="1536" t="s">
        <v>3756</v>
      </c>
      <c r="C10" s="1537" t="s">
        <v>3753</v>
      </c>
      <c r="D10" s="1538" t="s">
        <v>13</v>
      </c>
      <c r="E10" s="1538" t="s">
        <v>34</v>
      </c>
      <c r="F10" s="1538" t="s">
        <v>14</v>
      </c>
      <c r="G10" s="1538" t="s">
        <v>15</v>
      </c>
      <c r="H10" s="1538" t="s">
        <v>16</v>
      </c>
      <c r="I10" s="1538" t="s">
        <v>17</v>
      </c>
      <c r="J10" s="1538" t="s">
        <v>18</v>
      </c>
      <c r="K10" s="1538" t="s">
        <v>19</v>
      </c>
      <c r="L10" s="1539" t="s">
        <v>3754</v>
      </c>
      <c r="M10" s="1540" t="s">
        <v>3758</v>
      </c>
      <c r="N10" s="1541" t="s">
        <v>3755</v>
      </c>
    </row>
    <row r="11" spans="1:14" s="1347" customFormat="1" ht="31.5" x14ac:dyDescent="0.25">
      <c r="A11" s="1469" t="s">
        <v>188</v>
      </c>
      <c r="B11" s="1470" t="s">
        <v>286</v>
      </c>
      <c r="C11" s="1350"/>
      <c r="D11" s="1351"/>
      <c r="E11" s="1352"/>
      <c r="F11" s="1353"/>
      <c r="G11" s="1353"/>
      <c r="H11" s="1354"/>
      <c r="I11" s="1355"/>
      <c r="J11" s="1345"/>
      <c r="K11" s="1345"/>
      <c r="L11" s="1356"/>
      <c r="M11" s="1345"/>
      <c r="N11" s="1357"/>
    </row>
    <row r="12" spans="1:14" s="1347" customFormat="1" x14ac:dyDescent="0.25">
      <c r="A12" s="1471" t="s">
        <v>245</v>
      </c>
      <c r="B12" s="1472" t="s">
        <v>3261</v>
      </c>
      <c r="C12" s="1359"/>
      <c r="D12" s="1351"/>
      <c r="E12" s="1352"/>
      <c r="F12" s="1353"/>
      <c r="G12" s="1353"/>
      <c r="H12" s="1345"/>
      <c r="I12" s="1346"/>
      <c r="J12" s="1345"/>
      <c r="K12" s="1345"/>
      <c r="L12" s="1356">
        <f t="shared" ref="L12:L75" si="0">SUM(D12:K12)</f>
        <v>0</v>
      </c>
      <c r="M12" s="1345"/>
      <c r="N12" s="1357">
        <f t="shared" ref="N12:N75" si="1">L12*M12</f>
        <v>0</v>
      </c>
    </row>
    <row r="13" spans="1:14" s="1347" customFormat="1" ht="22.5" customHeight="1" x14ac:dyDescent="0.25">
      <c r="A13" s="1471" t="s">
        <v>79</v>
      </c>
      <c r="B13" s="1473" t="s">
        <v>3257</v>
      </c>
      <c r="C13" s="1360"/>
      <c r="D13" s="1351"/>
      <c r="E13" s="1352"/>
      <c r="F13" s="1353"/>
      <c r="G13" s="1353"/>
      <c r="H13" s="1345"/>
      <c r="I13" s="1346"/>
      <c r="J13" s="1345"/>
      <c r="K13" s="1345"/>
      <c r="L13" s="1356">
        <f t="shared" si="0"/>
        <v>0</v>
      </c>
      <c r="M13" s="1345"/>
      <c r="N13" s="1357">
        <f t="shared" si="1"/>
        <v>0</v>
      </c>
    </row>
    <row r="14" spans="1:14" s="1347" customFormat="1" x14ac:dyDescent="0.25">
      <c r="A14" s="1471" t="s">
        <v>288</v>
      </c>
      <c r="B14" s="1472" t="s">
        <v>287</v>
      </c>
      <c r="C14" s="1359"/>
      <c r="D14" s="1351"/>
      <c r="E14" s="1352"/>
      <c r="F14" s="1353"/>
      <c r="G14" s="1353"/>
      <c r="H14" s="1345"/>
      <c r="I14" s="1346"/>
      <c r="J14" s="1345"/>
      <c r="K14" s="1345"/>
      <c r="L14" s="1356">
        <f t="shared" si="0"/>
        <v>0</v>
      </c>
      <c r="M14" s="1345"/>
      <c r="N14" s="1357">
        <f t="shared" si="1"/>
        <v>0</v>
      </c>
    </row>
    <row r="15" spans="1:14" s="1347" customFormat="1" x14ac:dyDescent="0.25">
      <c r="A15" s="1471" t="s">
        <v>289</v>
      </c>
      <c r="B15" s="1472" t="s">
        <v>3262</v>
      </c>
      <c r="C15" s="1359"/>
      <c r="D15" s="1351"/>
      <c r="E15" s="1352"/>
      <c r="F15" s="1353"/>
      <c r="G15" s="1353"/>
      <c r="H15" s="1345"/>
      <c r="I15" s="1346"/>
      <c r="J15" s="1345"/>
      <c r="K15" s="1345"/>
      <c r="L15" s="1356">
        <f t="shared" si="0"/>
        <v>0</v>
      </c>
      <c r="M15" s="1345"/>
      <c r="N15" s="1357">
        <f t="shared" si="1"/>
        <v>0</v>
      </c>
    </row>
    <row r="16" spans="1:14" s="1347" customFormat="1" x14ac:dyDescent="0.25">
      <c r="A16" s="1471" t="s">
        <v>290</v>
      </c>
      <c r="B16" s="1474" t="s">
        <v>2366</v>
      </c>
      <c r="C16" s="1346"/>
      <c r="D16" s="1351"/>
      <c r="E16" s="1352"/>
      <c r="F16" s="1353"/>
      <c r="G16" s="1353"/>
      <c r="H16" s="1345"/>
      <c r="I16" s="1346"/>
      <c r="J16" s="1345"/>
      <c r="K16" s="1345"/>
      <c r="L16" s="1356">
        <f t="shared" si="0"/>
        <v>0</v>
      </c>
      <c r="M16" s="1345"/>
      <c r="N16" s="1357">
        <f t="shared" si="1"/>
        <v>0</v>
      </c>
    </row>
    <row r="17" spans="1:14" s="1347" customFormat="1" x14ac:dyDescent="0.25">
      <c r="A17" s="1471" t="s">
        <v>291</v>
      </c>
      <c r="B17" s="1475" t="s">
        <v>3263</v>
      </c>
      <c r="C17" s="1361"/>
      <c r="D17" s="1351"/>
      <c r="E17" s="1352"/>
      <c r="F17" s="1353"/>
      <c r="G17" s="1353"/>
      <c r="H17" s="1345"/>
      <c r="I17" s="1346"/>
      <c r="J17" s="1345"/>
      <c r="K17" s="1345"/>
      <c r="L17" s="1356">
        <f t="shared" si="0"/>
        <v>0</v>
      </c>
      <c r="M17" s="1345"/>
      <c r="N17" s="1357">
        <f t="shared" si="1"/>
        <v>0</v>
      </c>
    </row>
    <row r="18" spans="1:14" s="1367" customFormat="1" ht="31.5" x14ac:dyDescent="0.25">
      <c r="A18" s="1469" t="s">
        <v>823</v>
      </c>
      <c r="B18" s="1476" t="s">
        <v>2522</v>
      </c>
      <c r="C18" s="1362"/>
      <c r="D18" s="1363"/>
      <c r="E18" s="1352"/>
      <c r="F18" s="1364"/>
      <c r="G18" s="1364"/>
      <c r="H18" s="1365"/>
      <c r="I18" s="1355"/>
      <c r="J18" s="1354"/>
      <c r="K18" s="1366"/>
      <c r="L18" s="1356">
        <f t="shared" si="0"/>
        <v>0</v>
      </c>
      <c r="M18" s="1366"/>
      <c r="N18" s="1357">
        <f t="shared" si="1"/>
        <v>0</v>
      </c>
    </row>
    <row r="19" spans="1:14" s="1367" customFormat="1" ht="31.5" x14ac:dyDescent="0.25">
      <c r="A19" s="1471" t="s">
        <v>1722</v>
      </c>
      <c r="B19" s="1477" t="s">
        <v>2522</v>
      </c>
      <c r="C19" s="1354"/>
      <c r="D19" s="1368"/>
      <c r="E19" s="1352"/>
      <c r="F19" s="1369"/>
      <c r="G19" s="1369"/>
      <c r="H19" s="1365"/>
      <c r="I19" s="1355"/>
      <c r="J19" s="1354"/>
      <c r="K19" s="1366"/>
      <c r="L19" s="1356">
        <f t="shared" si="0"/>
        <v>0</v>
      </c>
      <c r="M19" s="1366"/>
      <c r="N19" s="1357">
        <f t="shared" si="1"/>
        <v>0</v>
      </c>
    </row>
    <row r="20" spans="1:14" s="1367" customFormat="1" x14ac:dyDescent="0.25">
      <c r="A20" s="1471" t="s">
        <v>65</v>
      </c>
      <c r="B20" s="1477" t="s">
        <v>2523</v>
      </c>
      <c r="C20" s="1354"/>
      <c r="D20" s="1368"/>
      <c r="E20" s="1352"/>
      <c r="F20" s="1369"/>
      <c r="G20" s="1369"/>
      <c r="H20" s="1365"/>
      <c r="I20" s="1355"/>
      <c r="J20" s="1354"/>
      <c r="K20" s="1366"/>
      <c r="L20" s="1356">
        <f t="shared" si="0"/>
        <v>0</v>
      </c>
      <c r="M20" s="1366"/>
      <c r="N20" s="1357">
        <f t="shared" si="1"/>
        <v>0</v>
      </c>
    </row>
    <row r="21" spans="1:14" s="1367" customFormat="1" x14ac:dyDescent="0.25">
      <c r="A21" s="1471" t="s">
        <v>781</v>
      </c>
      <c r="B21" s="1477" t="s">
        <v>2524</v>
      </c>
      <c r="C21" s="1354"/>
      <c r="D21" s="1368"/>
      <c r="E21" s="1352"/>
      <c r="F21" s="1369"/>
      <c r="G21" s="1369"/>
      <c r="H21" s="1365"/>
      <c r="I21" s="1355"/>
      <c r="J21" s="1354"/>
      <c r="K21" s="1366"/>
      <c r="L21" s="1356">
        <f t="shared" si="0"/>
        <v>0</v>
      </c>
      <c r="M21" s="1366"/>
      <c r="N21" s="1357">
        <f t="shared" si="1"/>
        <v>0</v>
      </c>
    </row>
    <row r="22" spans="1:14" s="1367" customFormat="1" x14ac:dyDescent="0.25">
      <c r="A22" s="1471" t="s">
        <v>1</v>
      </c>
      <c r="B22" s="1477" t="s">
        <v>2525</v>
      </c>
      <c r="C22" s="1354"/>
      <c r="D22" s="1368"/>
      <c r="E22" s="1352"/>
      <c r="F22" s="1369"/>
      <c r="G22" s="1369"/>
      <c r="H22" s="1365"/>
      <c r="I22" s="1355"/>
      <c r="J22" s="1354"/>
      <c r="K22" s="1366"/>
      <c r="L22" s="1356">
        <f t="shared" si="0"/>
        <v>0</v>
      </c>
      <c r="M22" s="1366"/>
      <c r="N22" s="1357">
        <f t="shared" si="1"/>
        <v>0</v>
      </c>
    </row>
    <row r="23" spans="1:14" s="1367" customFormat="1" x14ac:dyDescent="0.25">
      <c r="A23" s="1471" t="s">
        <v>3258</v>
      </c>
      <c r="B23" s="1477" t="s">
        <v>3594</v>
      </c>
      <c r="C23" s="1354"/>
      <c r="D23" s="1368"/>
      <c r="E23" s="1352"/>
      <c r="F23" s="1369"/>
      <c r="G23" s="1369"/>
      <c r="H23" s="1365"/>
      <c r="I23" s="1355"/>
      <c r="J23" s="1354"/>
      <c r="K23" s="1366"/>
      <c r="L23" s="1356">
        <f t="shared" si="0"/>
        <v>0</v>
      </c>
      <c r="M23" s="1366"/>
      <c r="N23" s="1357">
        <f t="shared" si="1"/>
        <v>0</v>
      </c>
    </row>
    <row r="24" spans="1:14" s="1367" customFormat="1" x14ac:dyDescent="0.25">
      <c r="A24" s="1471" t="s">
        <v>3259</v>
      </c>
      <c r="B24" s="1477" t="s">
        <v>2526</v>
      </c>
      <c r="C24" s="1354"/>
      <c r="D24" s="1368"/>
      <c r="E24" s="1352"/>
      <c r="F24" s="1369"/>
      <c r="G24" s="1369"/>
      <c r="H24" s="1365"/>
      <c r="I24" s="1355"/>
      <c r="J24" s="1354"/>
      <c r="K24" s="1366"/>
      <c r="L24" s="1356">
        <f t="shared" si="0"/>
        <v>0</v>
      </c>
      <c r="M24" s="1366"/>
      <c r="N24" s="1357">
        <f t="shared" si="1"/>
        <v>0</v>
      </c>
    </row>
    <row r="25" spans="1:14" s="1367" customFormat="1" x14ac:dyDescent="0.25">
      <c r="A25" s="1471" t="s">
        <v>3260</v>
      </c>
      <c r="B25" s="1477" t="s">
        <v>3591</v>
      </c>
      <c r="C25" s="1354"/>
      <c r="D25" s="1368"/>
      <c r="E25" s="1352"/>
      <c r="F25" s="1369"/>
      <c r="G25" s="1369"/>
      <c r="H25" s="1365"/>
      <c r="I25" s="1355"/>
      <c r="J25" s="1354"/>
      <c r="K25" s="1366"/>
      <c r="L25" s="1356">
        <f t="shared" si="0"/>
        <v>0</v>
      </c>
      <c r="M25" s="1366"/>
      <c r="N25" s="1357">
        <f t="shared" si="1"/>
        <v>0</v>
      </c>
    </row>
    <row r="26" spans="1:14" s="1367" customFormat="1" x14ac:dyDescent="0.25">
      <c r="A26" s="1471" t="s">
        <v>3595</v>
      </c>
      <c r="B26" s="1478" t="s">
        <v>1326</v>
      </c>
      <c r="C26" s="1370"/>
      <c r="D26" s="1368"/>
      <c r="E26" s="1352"/>
      <c r="F26" s="1369"/>
      <c r="G26" s="1369"/>
      <c r="H26" s="1365"/>
      <c r="I26" s="1355"/>
      <c r="J26" s="1354"/>
      <c r="K26" s="1366"/>
      <c r="L26" s="1356">
        <f t="shared" si="0"/>
        <v>0</v>
      </c>
      <c r="M26" s="1366"/>
      <c r="N26" s="1357">
        <f t="shared" si="1"/>
        <v>0</v>
      </c>
    </row>
    <row r="27" spans="1:14" s="1367" customFormat="1" x14ac:dyDescent="0.25">
      <c r="A27" s="1471" t="s">
        <v>580</v>
      </c>
      <c r="B27" s="1478" t="s">
        <v>1327</v>
      </c>
      <c r="C27" s="1370"/>
      <c r="D27" s="1368"/>
      <c r="E27" s="1352"/>
      <c r="F27" s="1369"/>
      <c r="G27" s="1369"/>
      <c r="H27" s="1365"/>
      <c r="I27" s="1355"/>
      <c r="J27" s="1354"/>
      <c r="K27" s="1366"/>
      <c r="L27" s="1356">
        <f t="shared" si="0"/>
        <v>0</v>
      </c>
      <c r="M27" s="1366"/>
      <c r="N27" s="1357">
        <f t="shared" si="1"/>
        <v>0</v>
      </c>
    </row>
    <row r="28" spans="1:14" s="1376" customFormat="1" x14ac:dyDescent="0.25">
      <c r="A28" s="1479" t="s">
        <v>3422</v>
      </c>
      <c r="B28" s="1480" t="s">
        <v>2367</v>
      </c>
      <c r="C28" s="1371"/>
      <c r="D28" s="1372"/>
      <c r="E28" s="1352"/>
      <c r="F28" s="1373"/>
      <c r="G28" s="1373"/>
      <c r="H28" s="1374"/>
      <c r="I28" s="1375"/>
      <c r="J28" s="1374"/>
      <c r="K28" s="1374"/>
      <c r="L28" s="1356">
        <f t="shared" si="0"/>
        <v>0</v>
      </c>
      <c r="M28" s="1374"/>
      <c r="N28" s="1357">
        <f t="shared" si="1"/>
        <v>0</v>
      </c>
    </row>
    <row r="29" spans="1:14" s="1376" customFormat="1" x14ac:dyDescent="0.25">
      <c r="A29" s="1479" t="s">
        <v>3596</v>
      </c>
      <c r="B29" s="1478" t="s">
        <v>2368</v>
      </c>
      <c r="C29" s="1370"/>
      <c r="D29" s="1372"/>
      <c r="E29" s="1352"/>
      <c r="F29" s="1373"/>
      <c r="G29" s="1373"/>
      <c r="H29" s="1345"/>
      <c r="I29" s="1377"/>
      <c r="J29" s="1374"/>
      <c r="K29" s="1374"/>
      <c r="L29" s="1356">
        <f t="shared" si="0"/>
        <v>0</v>
      </c>
      <c r="M29" s="1374"/>
      <c r="N29" s="1357">
        <f t="shared" si="1"/>
        <v>0</v>
      </c>
    </row>
    <row r="30" spans="1:14" s="1376" customFormat="1" x14ac:dyDescent="0.25">
      <c r="A30" s="1479" t="s">
        <v>3597</v>
      </c>
      <c r="B30" s="1478" t="s">
        <v>2371</v>
      </c>
      <c r="C30" s="1370"/>
      <c r="D30" s="1372"/>
      <c r="E30" s="1352"/>
      <c r="F30" s="1373"/>
      <c r="G30" s="1373"/>
      <c r="H30" s="1345"/>
      <c r="I30" s="1377"/>
      <c r="J30" s="1374"/>
      <c r="K30" s="1374"/>
      <c r="L30" s="1356">
        <f t="shared" si="0"/>
        <v>0</v>
      </c>
      <c r="M30" s="1374"/>
      <c r="N30" s="1357">
        <f t="shared" si="1"/>
        <v>0</v>
      </c>
    </row>
    <row r="31" spans="1:14" s="1376" customFormat="1" x14ac:dyDescent="0.25">
      <c r="A31" s="1479" t="s">
        <v>775</v>
      </c>
      <c r="B31" s="1478" t="s">
        <v>3592</v>
      </c>
      <c r="C31" s="1370"/>
      <c r="D31" s="1372"/>
      <c r="E31" s="1352"/>
      <c r="F31" s="1373"/>
      <c r="G31" s="1373"/>
      <c r="H31" s="1345"/>
      <c r="I31" s="1377"/>
      <c r="J31" s="1374"/>
      <c r="K31" s="1374"/>
      <c r="L31" s="1356">
        <f t="shared" si="0"/>
        <v>0</v>
      </c>
      <c r="M31" s="1374"/>
      <c r="N31" s="1357">
        <f t="shared" si="1"/>
        <v>0</v>
      </c>
    </row>
    <row r="32" spans="1:14" s="1376" customFormat="1" ht="31.5" x14ac:dyDescent="0.25">
      <c r="A32" s="1479" t="s">
        <v>3598</v>
      </c>
      <c r="B32" s="1478" t="s">
        <v>3593</v>
      </c>
      <c r="C32" s="1370"/>
      <c r="D32" s="1372"/>
      <c r="E32" s="1352"/>
      <c r="F32" s="1373"/>
      <c r="G32" s="1373"/>
      <c r="H32" s="1345"/>
      <c r="I32" s="1377"/>
      <c r="J32" s="1374"/>
      <c r="K32" s="1374"/>
      <c r="L32" s="1356">
        <f t="shared" si="0"/>
        <v>0</v>
      </c>
      <c r="M32" s="1374"/>
      <c r="N32" s="1357">
        <f t="shared" si="1"/>
        <v>0</v>
      </c>
    </row>
    <row r="33" spans="1:14" s="1376" customFormat="1" x14ac:dyDescent="0.25">
      <c r="A33" s="1479" t="s">
        <v>3599</v>
      </c>
      <c r="B33" s="1478" t="s">
        <v>2374</v>
      </c>
      <c r="C33" s="1370"/>
      <c r="D33" s="1372"/>
      <c r="E33" s="1352"/>
      <c r="F33" s="1373"/>
      <c r="G33" s="1373"/>
      <c r="H33" s="1345"/>
      <c r="I33" s="1377"/>
      <c r="J33" s="1374"/>
      <c r="K33" s="1374"/>
      <c r="L33" s="1356">
        <f t="shared" si="0"/>
        <v>0</v>
      </c>
      <c r="M33" s="1374"/>
      <c r="N33" s="1357">
        <f t="shared" si="1"/>
        <v>0</v>
      </c>
    </row>
    <row r="34" spans="1:14" s="1376" customFormat="1" x14ac:dyDescent="0.25">
      <c r="A34" s="1479" t="s">
        <v>3600</v>
      </c>
      <c r="B34" s="1478" t="s">
        <v>2375</v>
      </c>
      <c r="C34" s="1370"/>
      <c r="D34" s="1372"/>
      <c r="E34" s="1352"/>
      <c r="F34" s="1373"/>
      <c r="G34" s="1373"/>
      <c r="H34" s="1345"/>
      <c r="I34" s="1377"/>
      <c r="J34" s="1374"/>
      <c r="K34" s="1374"/>
      <c r="L34" s="1356">
        <f t="shared" si="0"/>
        <v>0</v>
      </c>
      <c r="M34" s="1374"/>
      <c r="N34" s="1357">
        <f t="shared" si="1"/>
        <v>0</v>
      </c>
    </row>
    <row r="35" spans="1:14" s="1376" customFormat="1" x14ac:dyDescent="0.25">
      <c r="A35" s="1479" t="s">
        <v>3601</v>
      </c>
      <c r="B35" s="1478" t="s">
        <v>2376</v>
      </c>
      <c r="C35" s="1370"/>
      <c r="D35" s="1372"/>
      <c r="E35" s="1352"/>
      <c r="F35" s="1373"/>
      <c r="G35" s="1373"/>
      <c r="H35" s="1345"/>
      <c r="I35" s="1377"/>
      <c r="J35" s="1374"/>
      <c r="K35" s="1374"/>
      <c r="L35" s="1356">
        <f t="shared" si="0"/>
        <v>0</v>
      </c>
      <c r="M35" s="1374"/>
      <c r="N35" s="1357">
        <f t="shared" si="1"/>
        <v>0</v>
      </c>
    </row>
    <row r="36" spans="1:14" s="1376" customFormat="1" x14ac:dyDescent="0.25">
      <c r="A36" s="1479" t="s">
        <v>3602</v>
      </c>
      <c r="B36" s="1478" t="s">
        <v>2377</v>
      </c>
      <c r="C36" s="1370"/>
      <c r="D36" s="1372"/>
      <c r="E36" s="1352"/>
      <c r="F36" s="1373"/>
      <c r="G36" s="1373"/>
      <c r="H36" s="1345"/>
      <c r="I36" s="1377"/>
      <c r="J36" s="1374"/>
      <c r="K36" s="1374"/>
      <c r="L36" s="1356">
        <f t="shared" si="0"/>
        <v>0</v>
      </c>
      <c r="M36" s="1374"/>
      <c r="N36" s="1357">
        <f t="shared" si="1"/>
        <v>0</v>
      </c>
    </row>
    <row r="37" spans="1:14" s="1376" customFormat="1" x14ac:dyDescent="0.25">
      <c r="A37" s="1479" t="s">
        <v>3603</v>
      </c>
      <c r="B37" s="1478" t="s">
        <v>2378</v>
      </c>
      <c r="C37" s="1370"/>
      <c r="D37" s="1372"/>
      <c r="E37" s="1352"/>
      <c r="F37" s="1373"/>
      <c r="G37" s="1373"/>
      <c r="H37" s="1345"/>
      <c r="I37" s="1377"/>
      <c r="J37" s="1374"/>
      <c r="K37" s="1374"/>
      <c r="L37" s="1356">
        <f t="shared" si="0"/>
        <v>0</v>
      </c>
      <c r="M37" s="1374"/>
      <c r="N37" s="1357">
        <f t="shared" si="1"/>
        <v>0</v>
      </c>
    </row>
    <row r="38" spans="1:14" s="1376" customFormat="1" x14ac:dyDescent="0.25">
      <c r="A38" s="1479" t="s">
        <v>3604</v>
      </c>
      <c r="B38" s="1478" t="s">
        <v>2385</v>
      </c>
      <c r="C38" s="1370"/>
      <c r="D38" s="1372"/>
      <c r="E38" s="1352"/>
      <c r="F38" s="1373"/>
      <c r="G38" s="1373"/>
      <c r="H38" s="1345"/>
      <c r="I38" s="1377"/>
      <c r="J38" s="1374"/>
      <c r="K38" s="1374"/>
      <c r="L38" s="1356">
        <f t="shared" si="0"/>
        <v>0</v>
      </c>
      <c r="M38" s="1374"/>
      <c r="N38" s="1357">
        <f t="shared" si="1"/>
        <v>0</v>
      </c>
    </row>
    <row r="39" spans="1:14" s="1376" customFormat="1" x14ac:dyDescent="0.25">
      <c r="A39" s="1479" t="s">
        <v>3298</v>
      </c>
      <c r="B39" s="1478" t="s">
        <v>2390</v>
      </c>
      <c r="C39" s="1370"/>
      <c r="D39" s="1372"/>
      <c r="E39" s="1352"/>
      <c r="F39" s="1373"/>
      <c r="G39" s="1373"/>
      <c r="H39" s="1345"/>
      <c r="I39" s="1377"/>
      <c r="J39" s="1374"/>
      <c r="K39" s="1374"/>
      <c r="L39" s="1356">
        <f t="shared" si="0"/>
        <v>0</v>
      </c>
      <c r="M39" s="1374"/>
      <c r="N39" s="1357">
        <f t="shared" si="1"/>
        <v>0</v>
      </c>
    </row>
    <row r="40" spans="1:14" s="1376" customFormat="1" x14ac:dyDescent="0.25">
      <c r="A40" s="1479" t="s">
        <v>3605</v>
      </c>
      <c r="B40" s="1478" t="s">
        <v>2391</v>
      </c>
      <c r="C40" s="1370"/>
      <c r="D40" s="1372"/>
      <c r="E40" s="1352"/>
      <c r="F40" s="1373"/>
      <c r="G40" s="1373"/>
      <c r="H40" s="1345"/>
      <c r="I40" s="1377"/>
      <c r="J40" s="1374"/>
      <c r="K40" s="1374"/>
      <c r="L40" s="1356">
        <f t="shared" si="0"/>
        <v>0</v>
      </c>
      <c r="M40" s="1374"/>
      <c r="N40" s="1357">
        <f t="shared" si="1"/>
        <v>0</v>
      </c>
    </row>
    <row r="41" spans="1:14" s="1376" customFormat="1" x14ac:dyDescent="0.25">
      <c r="A41" s="1479" t="s">
        <v>3300</v>
      </c>
      <c r="B41" s="1478" t="s">
        <v>2392</v>
      </c>
      <c r="C41" s="1370"/>
      <c r="D41" s="1372"/>
      <c r="E41" s="1352"/>
      <c r="F41" s="1373"/>
      <c r="G41" s="1373"/>
      <c r="H41" s="1345"/>
      <c r="I41" s="1377"/>
      <c r="J41" s="1374"/>
      <c r="K41" s="1374"/>
      <c r="L41" s="1356">
        <f t="shared" si="0"/>
        <v>0</v>
      </c>
      <c r="M41" s="1374"/>
      <c r="N41" s="1357">
        <f t="shared" si="1"/>
        <v>0</v>
      </c>
    </row>
    <row r="42" spans="1:14" s="1376" customFormat="1" x14ac:dyDescent="0.25">
      <c r="A42" s="1479" t="s">
        <v>3301</v>
      </c>
      <c r="B42" s="1478" t="s">
        <v>2393</v>
      </c>
      <c r="C42" s="1370"/>
      <c r="D42" s="1372"/>
      <c r="E42" s="1352"/>
      <c r="F42" s="1373"/>
      <c r="G42" s="1373"/>
      <c r="H42" s="1345"/>
      <c r="I42" s="1377"/>
      <c r="J42" s="1374"/>
      <c r="K42" s="1374"/>
      <c r="L42" s="1356">
        <f t="shared" si="0"/>
        <v>0</v>
      </c>
      <c r="M42" s="1374"/>
      <c r="N42" s="1357">
        <f t="shared" si="1"/>
        <v>0</v>
      </c>
    </row>
    <row r="43" spans="1:14" s="1376" customFormat="1" x14ac:dyDescent="0.25">
      <c r="A43" s="1479" t="s">
        <v>3606</v>
      </c>
      <c r="B43" s="1478" t="s">
        <v>2394</v>
      </c>
      <c r="C43" s="1370"/>
      <c r="D43" s="1372"/>
      <c r="E43" s="1352"/>
      <c r="F43" s="1373"/>
      <c r="G43" s="1373"/>
      <c r="H43" s="1345"/>
      <c r="I43" s="1377"/>
      <c r="J43" s="1374"/>
      <c r="K43" s="1374"/>
      <c r="L43" s="1356">
        <f t="shared" si="0"/>
        <v>0</v>
      </c>
      <c r="M43" s="1374"/>
      <c r="N43" s="1357">
        <f t="shared" si="1"/>
        <v>0</v>
      </c>
    </row>
    <row r="44" spans="1:14" s="1376" customFormat="1" x14ac:dyDescent="0.25">
      <c r="A44" s="1479" t="s">
        <v>3607</v>
      </c>
      <c r="B44" s="1478" t="s">
        <v>2395</v>
      </c>
      <c r="C44" s="1370"/>
      <c r="D44" s="1372"/>
      <c r="E44" s="1352"/>
      <c r="F44" s="1373"/>
      <c r="G44" s="1373"/>
      <c r="H44" s="1345"/>
      <c r="I44" s="1377"/>
      <c r="J44" s="1374"/>
      <c r="K44" s="1374"/>
      <c r="L44" s="1356">
        <f t="shared" si="0"/>
        <v>0</v>
      </c>
      <c r="M44" s="1374"/>
      <c r="N44" s="1357">
        <f t="shared" si="1"/>
        <v>0</v>
      </c>
    </row>
    <row r="45" spans="1:14" s="1376" customFormat="1" x14ac:dyDescent="0.25">
      <c r="A45" s="1479" t="s">
        <v>3608</v>
      </c>
      <c r="B45" s="1478" t="s">
        <v>3589</v>
      </c>
      <c r="C45" s="1370"/>
      <c r="D45" s="1372"/>
      <c r="E45" s="1352"/>
      <c r="F45" s="1373"/>
      <c r="G45" s="1373"/>
      <c r="H45" s="1345"/>
      <c r="I45" s="1377"/>
      <c r="J45" s="1374"/>
      <c r="K45" s="1374"/>
      <c r="L45" s="1356">
        <f t="shared" si="0"/>
        <v>0</v>
      </c>
      <c r="M45" s="1374"/>
      <c r="N45" s="1357">
        <f t="shared" si="1"/>
        <v>0</v>
      </c>
    </row>
    <row r="46" spans="1:14" s="1376" customFormat="1" x14ac:dyDescent="0.25">
      <c r="A46" s="1479" t="s">
        <v>3609</v>
      </c>
      <c r="B46" s="1478" t="s">
        <v>2396</v>
      </c>
      <c r="C46" s="1370"/>
      <c r="D46" s="1372"/>
      <c r="E46" s="1352"/>
      <c r="F46" s="1373"/>
      <c r="G46" s="1373"/>
      <c r="H46" s="1345"/>
      <c r="I46" s="1377"/>
      <c r="J46" s="1374"/>
      <c r="K46" s="1374"/>
      <c r="L46" s="1356">
        <f t="shared" si="0"/>
        <v>0</v>
      </c>
      <c r="M46" s="1374"/>
      <c r="N46" s="1357">
        <f t="shared" si="1"/>
        <v>0</v>
      </c>
    </row>
    <row r="47" spans="1:14" s="1376" customFormat="1" x14ac:dyDescent="0.25">
      <c r="A47" s="1479" t="s">
        <v>3306</v>
      </c>
      <c r="B47" s="1478" t="s">
        <v>2397</v>
      </c>
      <c r="C47" s="1370"/>
      <c r="D47" s="1372"/>
      <c r="E47" s="1352"/>
      <c r="F47" s="1373"/>
      <c r="G47" s="1373"/>
      <c r="H47" s="1345"/>
      <c r="I47" s="1377"/>
      <c r="J47" s="1374"/>
      <c r="K47" s="1374"/>
      <c r="L47" s="1356">
        <f t="shared" si="0"/>
        <v>0</v>
      </c>
      <c r="M47" s="1374"/>
      <c r="N47" s="1357">
        <f t="shared" si="1"/>
        <v>0</v>
      </c>
    </row>
    <row r="48" spans="1:14" s="1376" customFormat="1" x14ac:dyDescent="0.25">
      <c r="A48" s="1479" t="s">
        <v>3307</v>
      </c>
      <c r="B48" s="1478" t="s">
        <v>2398</v>
      </c>
      <c r="C48" s="1370"/>
      <c r="D48" s="1372"/>
      <c r="E48" s="1352"/>
      <c r="F48" s="1373"/>
      <c r="G48" s="1373"/>
      <c r="H48" s="1345"/>
      <c r="I48" s="1377"/>
      <c r="J48" s="1374"/>
      <c r="K48" s="1374"/>
      <c r="L48" s="1356">
        <f t="shared" si="0"/>
        <v>0</v>
      </c>
      <c r="M48" s="1374"/>
      <c r="N48" s="1357">
        <f t="shared" si="1"/>
        <v>0</v>
      </c>
    </row>
    <row r="49" spans="1:14" s="1376" customFormat="1" x14ac:dyDescent="0.25">
      <c r="A49" s="1479" t="s">
        <v>3612</v>
      </c>
      <c r="B49" s="1478" t="s">
        <v>2399</v>
      </c>
      <c r="C49" s="1370"/>
      <c r="D49" s="1372"/>
      <c r="E49" s="1352"/>
      <c r="F49" s="1373"/>
      <c r="G49" s="1373"/>
      <c r="H49" s="1345"/>
      <c r="I49" s="1377"/>
      <c r="J49" s="1374"/>
      <c r="K49" s="1374"/>
      <c r="L49" s="1356">
        <f t="shared" si="0"/>
        <v>0</v>
      </c>
      <c r="M49" s="1374"/>
      <c r="N49" s="1357">
        <f t="shared" si="1"/>
        <v>0</v>
      </c>
    </row>
    <row r="50" spans="1:14" s="1376" customFormat="1" x14ac:dyDescent="0.25">
      <c r="A50" s="1479" t="s">
        <v>3610</v>
      </c>
      <c r="B50" s="1478" t="s">
        <v>2400</v>
      </c>
      <c r="C50" s="1370"/>
      <c r="D50" s="1372"/>
      <c r="E50" s="1352"/>
      <c r="F50" s="1373"/>
      <c r="G50" s="1373"/>
      <c r="H50" s="1345"/>
      <c r="I50" s="1377"/>
      <c r="J50" s="1374"/>
      <c r="K50" s="1374"/>
      <c r="L50" s="1356">
        <f t="shared" si="0"/>
        <v>0</v>
      </c>
      <c r="M50" s="1374"/>
      <c r="N50" s="1357">
        <f t="shared" si="1"/>
        <v>0</v>
      </c>
    </row>
    <row r="51" spans="1:14" s="1376" customFormat="1" x14ac:dyDescent="0.25">
      <c r="A51" s="1479" t="s">
        <v>3611</v>
      </c>
      <c r="B51" s="1478" t="s">
        <v>2401</v>
      </c>
      <c r="C51" s="1370"/>
      <c r="D51" s="1372"/>
      <c r="E51" s="1352"/>
      <c r="F51" s="1373"/>
      <c r="G51" s="1373"/>
      <c r="H51" s="1345"/>
      <c r="I51" s="1377"/>
      <c r="J51" s="1374"/>
      <c r="K51" s="1374"/>
      <c r="L51" s="1356">
        <f t="shared" si="0"/>
        <v>0</v>
      </c>
      <c r="M51" s="1374"/>
      <c r="N51" s="1357">
        <f t="shared" si="1"/>
        <v>0</v>
      </c>
    </row>
    <row r="52" spans="1:14" s="1347" customFormat="1" x14ac:dyDescent="0.25">
      <c r="A52" s="1577" t="s">
        <v>836</v>
      </c>
      <c r="B52" s="1576"/>
      <c r="C52" s="1378"/>
      <c r="D52" s="1378"/>
      <c r="E52" s="1378"/>
      <c r="F52" s="1378"/>
      <c r="G52" s="1378"/>
      <c r="H52" s="1345"/>
      <c r="I52" s="1346"/>
      <c r="J52" s="1345"/>
      <c r="K52" s="1345"/>
      <c r="L52" s="1356">
        <f t="shared" si="0"/>
        <v>0</v>
      </c>
      <c r="M52" s="1345"/>
      <c r="N52" s="1357">
        <f t="shared" si="1"/>
        <v>0</v>
      </c>
    </row>
    <row r="53" spans="1:14" s="1376" customFormat="1" x14ac:dyDescent="0.25">
      <c r="A53" s="1481" t="s">
        <v>188</v>
      </c>
      <c r="B53" s="1480" t="s">
        <v>70</v>
      </c>
      <c r="C53" s="1371"/>
      <c r="D53" s="1379"/>
      <c r="E53" s="1380"/>
      <c r="F53" s="1373"/>
      <c r="G53" s="1373"/>
      <c r="H53" s="1374"/>
      <c r="I53" s="1375"/>
      <c r="J53" s="1374"/>
      <c r="K53" s="1374"/>
      <c r="L53" s="1356">
        <f t="shared" si="0"/>
        <v>0</v>
      </c>
      <c r="M53" s="1374"/>
      <c r="N53" s="1357">
        <f t="shared" si="1"/>
        <v>0</v>
      </c>
    </row>
    <row r="54" spans="1:14" s="1376" customFormat="1" x14ac:dyDescent="0.25">
      <c r="A54" s="1481" t="s">
        <v>245</v>
      </c>
      <c r="B54" s="1482" t="s">
        <v>1206</v>
      </c>
      <c r="C54" s="1381"/>
      <c r="D54" s="1379"/>
      <c r="E54" s="1380"/>
      <c r="F54" s="1373"/>
      <c r="G54" s="1373"/>
      <c r="H54" s="1374"/>
      <c r="I54" s="1375"/>
      <c r="J54" s="1374"/>
      <c r="K54" s="1374"/>
      <c r="L54" s="1356">
        <f t="shared" si="0"/>
        <v>0</v>
      </c>
      <c r="M54" s="1374"/>
      <c r="N54" s="1357">
        <f t="shared" si="1"/>
        <v>0</v>
      </c>
    </row>
    <row r="55" spans="1:14" s="1376" customFormat="1" x14ac:dyDescent="0.25">
      <c r="A55" s="1481" t="s">
        <v>79</v>
      </c>
      <c r="B55" s="1482" t="s">
        <v>1207</v>
      </c>
      <c r="C55" s="1381"/>
      <c r="D55" s="1379"/>
      <c r="E55" s="1380"/>
      <c r="F55" s="1373"/>
      <c r="G55" s="1373"/>
      <c r="H55" s="1374"/>
      <c r="I55" s="1375"/>
      <c r="J55" s="1374"/>
      <c r="K55" s="1374"/>
      <c r="L55" s="1356">
        <f t="shared" si="0"/>
        <v>0</v>
      </c>
      <c r="M55" s="1374"/>
      <c r="N55" s="1357">
        <f t="shared" si="1"/>
        <v>0</v>
      </c>
    </row>
    <row r="56" spans="1:14" s="1376" customFormat="1" x14ac:dyDescent="0.25">
      <c r="A56" s="1481" t="s">
        <v>288</v>
      </c>
      <c r="B56" s="1482" t="s">
        <v>169</v>
      </c>
      <c r="C56" s="1381"/>
      <c r="D56" s="1379"/>
      <c r="E56" s="1380"/>
      <c r="F56" s="1373"/>
      <c r="G56" s="1373"/>
      <c r="H56" s="1374"/>
      <c r="I56" s="1375"/>
      <c r="J56" s="1374"/>
      <c r="K56" s="1374"/>
      <c r="L56" s="1356">
        <f t="shared" si="0"/>
        <v>0</v>
      </c>
      <c r="M56" s="1374"/>
      <c r="N56" s="1357">
        <f t="shared" si="1"/>
        <v>0</v>
      </c>
    </row>
    <row r="57" spans="1:14" s="1376" customFormat="1" x14ac:dyDescent="0.25">
      <c r="A57" s="1481" t="s">
        <v>289</v>
      </c>
      <c r="B57" s="1482" t="s">
        <v>170</v>
      </c>
      <c r="C57" s="1381"/>
      <c r="D57" s="1379"/>
      <c r="E57" s="1380"/>
      <c r="F57" s="1373"/>
      <c r="G57" s="1373"/>
      <c r="H57" s="1374"/>
      <c r="I57" s="1375"/>
      <c r="J57" s="1374"/>
      <c r="K57" s="1374"/>
      <c r="L57" s="1356">
        <f t="shared" si="0"/>
        <v>0</v>
      </c>
      <c r="M57" s="1374"/>
      <c r="N57" s="1357">
        <f t="shared" si="1"/>
        <v>0</v>
      </c>
    </row>
    <row r="58" spans="1:14" s="1347" customFormat="1" x14ac:dyDescent="0.25">
      <c r="A58" s="1577" t="s">
        <v>830</v>
      </c>
      <c r="B58" s="1576"/>
      <c r="C58" s="1378"/>
      <c r="D58" s="1378"/>
      <c r="E58" s="1378"/>
      <c r="F58" s="1378"/>
      <c r="G58" s="1378"/>
      <c r="H58" s="1345"/>
      <c r="I58" s="1346"/>
      <c r="J58" s="1345"/>
      <c r="K58" s="1345"/>
      <c r="L58" s="1356">
        <f t="shared" si="0"/>
        <v>0</v>
      </c>
      <c r="M58" s="1345"/>
      <c r="N58" s="1357">
        <f t="shared" si="1"/>
        <v>0</v>
      </c>
    </row>
    <row r="59" spans="1:14" s="1376" customFormat="1" x14ac:dyDescent="0.25">
      <c r="A59" s="1483" t="s">
        <v>188</v>
      </c>
      <c r="B59" s="1484" t="s">
        <v>3740</v>
      </c>
      <c r="C59" s="1382"/>
      <c r="D59" s="1383"/>
      <c r="E59" s="1384"/>
      <c r="F59" s="1385"/>
      <c r="G59" s="1385"/>
      <c r="H59" s="1374"/>
      <c r="I59" s="1377"/>
      <c r="J59" s="1374"/>
      <c r="K59" s="1374"/>
      <c r="L59" s="1356">
        <f t="shared" si="0"/>
        <v>0</v>
      </c>
      <c r="M59" s="1374"/>
      <c r="N59" s="1357">
        <f t="shared" si="1"/>
        <v>0</v>
      </c>
    </row>
    <row r="60" spans="1:14" s="1347" customFormat="1" ht="31.5" x14ac:dyDescent="0.25">
      <c r="A60" s="1485" t="s">
        <v>823</v>
      </c>
      <c r="B60" s="1484" t="s">
        <v>3741</v>
      </c>
      <c r="C60" s="1382"/>
      <c r="D60" s="1383"/>
      <c r="E60" s="1384"/>
      <c r="F60" s="1385"/>
      <c r="G60" s="1385"/>
      <c r="H60" s="1386"/>
      <c r="I60" s="1377"/>
      <c r="J60" s="1345"/>
      <c r="K60" s="1345"/>
      <c r="L60" s="1356">
        <f t="shared" si="0"/>
        <v>0</v>
      </c>
      <c r="M60" s="1345"/>
      <c r="N60" s="1357">
        <f t="shared" si="1"/>
        <v>0</v>
      </c>
    </row>
    <row r="61" spans="1:14" s="1347" customFormat="1" x14ac:dyDescent="0.25">
      <c r="A61" s="1485" t="s">
        <v>824</v>
      </c>
      <c r="B61" s="1484" t="s">
        <v>3744</v>
      </c>
      <c r="C61" s="1382"/>
      <c r="D61" s="1383"/>
      <c r="E61" s="1384"/>
      <c r="F61" s="1385"/>
      <c r="G61" s="1385"/>
      <c r="H61" s="1374"/>
      <c r="I61" s="1377"/>
      <c r="J61" s="1345"/>
      <c r="K61" s="1345"/>
      <c r="L61" s="1356">
        <f t="shared" si="0"/>
        <v>0</v>
      </c>
      <c r="M61" s="1345"/>
      <c r="N61" s="1357">
        <f t="shared" si="1"/>
        <v>0</v>
      </c>
    </row>
    <row r="62" spans="1:14" s="1347" customFormat="1" x14ac:dyDescent="0.25">
      <c r="A62" s="1485" t="s">
        <v>816</v>
      </c>
      <c r="B62" s="1484" t="s">
        <v>3742</v>
      </c>
      <c r="C62" s="1382"/>
      <c r="D62" s="1383"/>
      <c r="E62" s="1384"/>
      <c r="F62" s="1385"/>
      <c r="G62" s="1385"/>
      <c r="H62" s="1374"/>
      <c r="I62" s="1377"/>
      <c r="J62" s="1345"/>
      <c r="K62" s="1345"/>
      <c r="L62" s="1356">
        <f t="shared" si="0"/>
        <v>0</v>
      </c>
      <c r="M62" s="1345"/>
      <c r="N62" s="1357">
        <f t="shared" si="1"/>
        <v>0</v>
      </c>
    </row>
    <row r="63" spans="1:14" s="1347" customFormat="1" x14ac:dyDescent="0.25">
      <c r="A63" s="1485" t="s">
        <v>825</v>
      </c>
      <c r="B63" s="1484" t="s">
        <v>3743</v>
      </c>
      <c r="C63" s="1382"/>
      <c r="D63" s="1383"/>
      <c r="E63" s="1384"/>
      <c r="F63" s="1385"/>
      <c r="G63" s="1385"/>
      <c r="H63" s="1374"/>
      <c r="I63" s="1377"/>
      <c r="J63" s="1345"/>
      <c r="K63" s="1345"/>
      <c r="L63" s="1356">
        <f t="shared" si="0"/>
        <v>0</v>
      </c>
      <c r="M63" s="1345"/>
      <c r="N63" s="1357">
        <f t="shared" si="1"/>
        <v>0</v>
      </c>
    </row>
    <row r="64" spans="1:14" s="1347" customFormat="1" ht="31.5" x14ac:dyDescent="0.25">
      <c r="A64" s="1485" t="s">
        <v>817</v>
      </c>
      <c r="B64" s="1484" t="s">
        <v>3747</v>
      </c>
      <c r="C64" s="1382"/>
      <c r="D64" s="1383"/>
      <c r="E64" s="1384"/>
      <c r="F64" s="1385"/>
      <c r="G64" s="1385"/>
      <c r="H64" s="1374"/>
      <c r="I64" s="1377"/>
      <c r="J64" s="1345"/>
      <c r="K64" s="1345"/>
      <c r="L64" s="1356">
        <f t="shared" si="0"/>
        <v>0</v>
      </c>
      <c r="M64" s="1345"/>
      <c r="N64" s="1357">
        <f t="shared" si="1"/>
        <v>0</v>
      </c>
    </row>
    <row r="65" spans="1:14" s="1347" customFormat="1" ht="33" customHeight="1" x14ac:dyDescent="0.25">
      <c r="A65" s="1485" t="s">
        <v>826</v>
      </c>
      <c r="B65" s="1484" t="s">
        <v>3745</v>
      </c>
      <c r="C65" s="1382"/>
      <c r="D65" s="1383"/>
      <c r="E65" s="1384"/>
      <c r="F65" s="1385"/>
      <c r="G65" s="1385"/>
      <c r="H65" s="1374"/>
      <c r="I65" s="1377"/>
      <c r="J65" s="1345"/>
      <c r="K65" s="1345"/>
      <c r="L65" s="1356">
        <f t="shared" si="0"/>
        <v>0</v>
      </c>
      <c r="M65" s="1345"/>
      <c r="N65" s="1357">
        <f t="shared" si="1"/>
        <v>0</v>
      </c>
    </row>
    <row r="66" spans="1:14" s="1347" customFormat="1" ht="31.5" x14ac:dyDescent="0.25">
      <c r="A66" s="1485">
        <f>A65+1</f>
        <v>8</v>
      </c>
      <c r="B66" s="1486" t="s">
        <v>61</v>
      </c>
      <c r="C66" s="1387"/>
      <c r="D66" s="1383"/>
      <c r="E66" s="1384"/>
      <c r="F66" s="1385"/>
      <c r="G66" s="1385"/>
      <c r="H66" s="1374"/>
      <c r="I66" s="1377"/>
      <c r="J66" s="1345"/>
      <c r="K66" s="1345"/>
      <c r="L66" s="1356">
        <f t="shared" si="0"/>
        <v>0</v>
      </c>
      <c r="M66" s="1345"/>
      <c r="N66" s="1357">
        <f t="shared" si="1"/>
        <v>0</v>
      </c>
    </row>
    <row r="67" spans="1:14" s="1347" customFormat="1" ht="31.5" x14ac:dyDescent="0.25">
      <c r="A67" s="1485">
        <f t="shared" ref="A67:A72" si="2">A66+1</f>
        <v>9</v>
      </c>
      <c r="B67" s="1486" t="s">
        <v>3617</v>
      </c>
      <c r="C67" s="1387"/>
      <c r="D67" s="1383"/>
      <c r="E67" s="1384"/>
      <c r="F67" s="1373"/>
      <c r="G67" s="1373"/>
      <c r="H67" s="1374"/>
      <c r="I67" s="1377"/>
      <c r="J67" s="1345"/>
      <c r="K67" s="1345"/>
      <c r="L67" s="1356">
        <f t="shared" si="0"/>
        <v>0</v>
      </c>
      <c r="M67" s="1345"/>
      <c r="N67" s="1357">
        <f t="shared" si="1"/>
        <v>0</v>
      </c>
    </row>
    <row r="68" spans="1:14" s="1347" customFormat="1" ht="16.5" customHeight="1" x14ac:dyDescent="0.25">
      <c r="A68" s="1485">
        <f t="shared" si="2"/>
        <v>10</v>
      </c>
      <c r="B68" s="1486" t="s">
        <v>3613</v>
      </c>
      <c r="C68" s="1387"/>
      <c r="D68" s="1383"/>
      <c r="E68" s="1384"/>
      <c r="F68" s="1373"/>
      <c r="G68" s="1373"/>
      <c r="H68" s="1374"/>
      <c r="I68" s="1377"/>
      <c r="J68" s="1345"/>
      <c r="K68" s="1345"/>
      <c r="L68" s="1356">
        <f t="shared" si="0"/>
        <v>0</v>
      </c>
      <c r="M68" s="1345"/>
      <c r="N68" s="1357">
        <f t="shared" si="1"/>
        <v>0</v>
      </c>
    </row>
    <row r="69" spans="1:14" s="1347" customFormat="1" ht="31.5" x14ac:dyDescent="0.25">
      <c r="A69" s="1485">
        <f t="shared" si="2"/>
        <v>11</v>
      </c>
      <c r="B69" s="1486" t="s">
        <v>3614</v>
      </c>
      <c r="C69" s="1387"/>
      <c r="D69" s="1383"/>
      <c r="E69" s="1384"/>
      <c r="F69" s="1373"/>
      <c r="G69" s="1373"/>
      <c r="H69" s="1374"/>
      <c r="I69" s="1377"/>
      <c r="J69" s="1345"/>
      <c r="K69" s="1345"/>
      <c r="L69" s="1356">
        <f t="shared" si="0"/>
        <v>0</v>
      </c>
      <c r="M69" s="1345"/>
      <c r="N69" s="1357">
        <f t="shared" si="1"/>
        <v>0</v>
      </c>
    </row>
    <row r="70" spans="1:14" s="1347" customFormat="1" ht="31.5" x14ac:dyDescent="0.25">
      <c r="A70" s="1485">
        <f t="shared" si="2"/>
        <v>12</v>
      </c>
      <c r="B70" s="1486" t="s">
        <v>3615</v>
      </c>
      <c r="C70" s="1387"/>
      <c r="D70" s="1383"/>
      <c r="E70" s="1384"/>
      <c r="F70" s="1373"/>
      <c r="G70" s="1373"/>
      <c r="H70" s="1374"/>
      <c r="I70" s="1377"/>
      <c r="J70" s="1345"/>
      <c r="K70" s="1345"/>
      <c r="L70" s="1356">
        <f t="shared" si="0"/>
        <v>0</v>
      </c>
      <c r="M70" s="1345"/>
      <c r="N70" s="1357">
        <f t="shared" si="1"/>
        <v>0</v>
      </c>
    </row>
    <row r="71" spans="1:14" s="1347" customFormat="1" ht="31.5" x14ac:dyDescent="0.25">
      <c r="A71" s="1485">
        <f t="shared" si="2"/>
        <v>13</v>
      </c>
      <c r="B71" s="1486" t="s">
        <v>3616</v>
      </c>
      <c r="C71" s="1387"/>
      <c r="D71" s="1383"/>
      <c r="E71" s="1384"/>
      <c r="F71" s="1373"/>
      <c r="G71" s="1373"/>
      <c r="H71" s="1374"/>
      <c r="I71" s="1377"/>
      <c r="J71" s="1345"/>
      <c r="K71" s="1345"/>
      <c r="L71" s="1356">
        <f t="shared" si="0"/>
        <v>0</v>
      </c>
      <c r="M71" s="1345"/>
      <c r="N71" s="1357">
        <f t="shared" si="1"/>
        <v>0</v>
      </c>
    </row>
    <row r="72" spans="1:14" s="1347" customFormat="1" x14ac:dyDescent="0.25">
      <c r="A72" s="1485">
        <f t="shared" si="2"/>
        <v>14</v>
      </c>
      <c r="B72" s="1484" t="s">
        <v>3739</v>
      </c>
      <c r="C72" s="1382"/>
      <c r="D72" s="1383"/>
      <c r="E72" s="1384"/>
      <c r="F72" s="1373"/>
      <c r="G72" s="1373"/>
      <c r="H72" s="1374"/>
      <c r="I72" s="1377"/>
      <c r="J72" s="1345"/>
      <c r="K72" s="1345"/>
      <c r="L72" s="1356">
        <f t="shared" si="0"/>
        <v>0</v>
      </c>
      <c r="M72" s="1345"/>
      <c r="N72" s="1357">
        <f t="shared" si="1"/>
        <v>0</v>
      </c>
    </row>
    <row r="73" spans="1:14" s="1347" customFormat="1" ht="31.5" customHeight="1" x14ac:dyDescent="0.25">
      <c r="A73" s="1575" t="s">
        <v>831</v>
      </c>
      <c r="B73" s="1576"/>
      <c r="C73" s="1388"/>
      <c r="D73" s="1388"/>
      <c r="E73" s="1388"/>
      <c r="F73" s="1388"/>
      <c r="G73" s="1388"/>
      <c r="H73" s="1345"/>
      <c r="I73" s="1346"/>
      <c r="J73" s="1345"/>
      <c r="K73" s="1345"/>
      <c r="L73" s="1356">
        <f t="shared" si="0"/>
        <v>0</v>
      </c>
      <c r="M73" s="1345"/>
      <c r="N73" s="1357">
        <f t="shared" si="1"/>
        <v>0</v>
      </c>
    </row>
    <row r="74" spans="1:14" s="1376" customFormat="1" x14ac:dyDescent="0.25">
      <c r="A74" s="1487" t="s">
        <v>188</v>
      </c>
      <c r="B74" s="1488" t="s">
        <v>3264</v>
      </c>
      <c r="C74" s="1389"/>
      <c r="D74" s="1379"/>
      <c r="E74" s="1380"/>
      <c r="F74" s="1373"/>
      <c r="G74" s="1373"/>
      <c r="H74" s="1374"/>
      <c r="I74" s="1377"/>
      <c r="J74" s="1374"/>
      <c r="K74" s="1374"/>
      <c r="L74" s="1356">
        <f t="shared" si="0"/>
        <v>0</v>
      </c>
      <c r="M74" s="1374"/>
      <c r="N74" s="1357">
        <f t="shared" si="1"/>
        <v>0</v>
      </c>
    </row>
    <row r="75" spans="1:14" s="1376" customFormat="1" ht="31.5" x14ac:dyDescent="0.25">
      <c r="A75" s="1487" t="s">
        <v>823</v>
      </c>
      <c r="B75" s="1488" t="s">
        <v>3265</v>
      </c>
      <c r="C75" s="1389"/>
      <c r="D75" s="1390"/>
      <c r="E75" s="1380"/>
      <c r="F75" s="1391"/>
      <c r="G75" s="1391"/>
      <c r="H75" s="1374"/>
      <c r="I75" s="1375"/>
      <c r="J75" s="1374"/>
      <c r="K75" s="1374"/>
      <c r="L75" s="1356">
        <f t="shared" si="0"/>
        <v>0</v>
      </c>
      <c r="M75" s="1374"/>
      <c r="N75" s="1357">
        <f t="shared" si="1"/>
        <v>0</v>
      </c>
    </row>
    <row r="76" spans="1:14" s="1376" customFormat="1" x14ac:dyDescent="0.25">
      <c r="A76" s="1487" t="s">
        <v>824</v>
      </c>
      <c r="B76" s="1488" t="s">
        <v>3266</v>
      </c>
      <c r="C76" s="1389"/>
      <c r="D76" s="1390"/>
      <c r="E76" s="1380"/>
      <c r="F76" s="1391"/>
      <c r="G76" s="1391"/>
      <c r="H76" s="1374"/>
      <c r="I76" s="1375"/>
      <c r="J76" s="1374"/>
      <c r="K76" s="1374"/>
      <c r="L76" s="1356">
        <f t="shared" ref="L76:L139" si="3">SUM(D76:K76)</f>
        <v>0</v>
      </c>
      <c r="M76" s="1374"/>
      <c r="N76" s="1357">
        <f t="shared" ref="N76:N139" si="4">L76*M76</f>
        <v>0</v>
      </c>
    </row>
    <row r="77" spans="1:14" s="1376" customFormat="1" x14ac:dyDescent="0.25">
      <c r="A77" s="1487" t="s">
        <v>816</v>
      </c>
      <c r="B77" s="1488" t="s">
        <v>3267</v>
      </c>
      <c r="C77" s="1389"/>
      <c r="D77" s="1390"/>
      <c r="E77" s="1380"/>
      <c r="F77" s="1391"/>
      <c r="G77" s="1391"/>
      <c r="H77" s="1374"/>
      <c r="I77" s="1375"/>
      <c r="J77" s="1374"/>
      <c r="K77" s="1374"/>
      <c r="L77" s="1356">
        <f t="shared" si="3"/>
        <v>0</v>
      </c>
      <c r="M77" s="1374"/>
      <c r="N77" s="1357">
        <f t="shared" si="4"/>
        <v>0</v>
      </c>
    </row>
    <row r="78" spans="1:14" s="1376" customFormat="1" x14ac:dyDescent="0.25">
      <c r="A78" s="1487" t="s">
        <v>825</v>
      </c>
      <c r="B78" s="1488" t="s">
        <v>3268</v>
      </c>
      <c r="C78" s="1389"/>
      <c r="D78" s="1390"/>
      <c r="E78" s="1380"/>
      <c r="F78" s="1391"/>
      <c r="G78" s="1391"/>
      <c r="H78" s="1374"/>
      <c r="I78" s="1375"/>
      <c r="J78" s="1374"/>
      <c r="K78" s="1374"/>
      <c r="L78" s="1356">
        <f t="shared" si="3"/>
        <v>0</v>
      </c>
      <c r="M78" s="1374"/>
      <c r="N78" s="1357">
        <f t="shared" si="4"/>
        <v>0</v>
      </c>
    </row>
    <row r="79" spans="1:14" s="1376" customFormat="1" x14ac:dyDescent="0.25">
      <c r="A79" s="1487" t="s">
        <v>817</v>
      </c>
      <c r="B79" s="1488" t="s">
        <v>3269</v>
      </c>
      <c r="C79" s="1389"/>
      <c r="D79" s="1390"/>
      <c r="E79" s="1380"/>
      <c r="F79" s="1391"/>
      <c r="G79" s="1391"/>
      <c r="H79" s="1374"/>
      <c r="I79" s="1375"/>
      <c r="J79" s="1374"/>
      <c r="K79" s="1374"/>
      <c r="L79" s="1356">
        <f t="shared" si="3"/>
        <v>0</v>
      </c>
      <c r="M79" s="1374"/>
      <c r="N79" s="1357">
        <f t="shared" si="4"/>
        <v>0</v>
      </c>
    </row>
    <row r="80" spans="1:14" s="1376" customFormat="1" x14ac:dyDescent="0.25">
      <c r="A80" s="1487" t="s">
        <v>826</v>
      </c>
      <c r="B80" s="1488" t="s">
        <v>3270</v>
      </c>
      <c r="C80" s="1389"/>
      <c r="D80" s="1390"/>
      <c r="E80" s="1380"/>
      <c r="F80" s="1391"/>
      <c r="G80" s="1391"/>
      <c r="H80" s="1374"/>
      <c r="I80" s="1375"/>
      <c r="J80" s="1374"/>
      <c r="K80" s="1374"/>
      <c r="L80" s="1356">
        <f t="shared" si="3"/>
        <v>0</v>
      </c>
      <c r="M80" s="1374"/>
      <c r="N80" s="1357">
        <f t="shared" si="4"/>
        <v>0</v>
      </c>
    </row>
    <row r="81" spans="1:14" s="1376" customFormat="1" x14ac:dyDescent="0.25">
      <c r="A81" s="1487" t="s">
        <v>827</v>
      </c>
      <c r="B81" s="1488" t="s">
        <v>3271</v>
      </c>
      <c r="C81" s="1389"/>
      <c r="D81" s="1390"/>
      <c r="E81" s="1380"/>
      <c r="F81" s="1391"/>
      <c r="G81" s="1391"/>
      <c r="H81" s="1374"/>
      <c r="I81" s="1375"/>
      <c r="J81" s="1374"/>
      <c r="K81" s="1374"/>
      <c r="L81" s="1356">
        <f t="shared" si="3"/>
        <v>0</v>
      </c>
      <c r="M81" s="1374"/>
      <c r="N81" s="1357">
        <f t="shared" si="4"/>
        <v>0</v>
      </c>
    </row>
    <row r="82" spans="1:14" s="1393" customFormat="1" x14ac:dyDescent="0.25">
      <c r="A82" s="1578" t="s">
        <v>3590</v>
      </c>
      <c r="B82" s="1579"/>
      <c r="C82" s="1392"/>
      <c r="D82" s="1392"/>
      <c r="E82" s="1392"/>
      <c r="F82" s="1392"/>
      <c r="G82" s="1392"/>
      <c r="H82" s="1354"/>
      <c r="I82" s="1354"/>
      <c r="J82" s="1354"/>
      <c r="K82" s="1354"/>
      <c r="L82" s="1356">
        <f t="shared" si="3"/>
        <v>0</v>
      </c>
      <c r="M82" s="1354"/>
      <c r="N82" s="1357">
        <f t="shared" si="4"/>
        <v>0</v>
      </c>
    </row>
    <row r="83" spans="1:14" s="1347" customFormat="1" x14ac:dyDescent="0.25">
      <c r="A83" s="1469"/>
      <c r="B83" s="1489" t="s">
        <v>837</v>
      </c>
      <c r="C83" s="1378"/>
      <c r="D83" s="1363"/>
      <c r="E83" s="1345"/>
      <c r="F83" s="1394"/>
      <c r="G83" s="1394"/>
      <c r="H83" s="1345"/>
      <c r="I83" s="1346"/>
      <c r="J83" s="1345"/>
      <c r="K83" s="1345"/>
      <c r="L83" s="1356">
        <f t="shared" si="3"/>
        <v>0</v>
      </c>
      <c r="M83" s="1345"/>
      <c r="N83" s="1357">
        <f t="shared" si="4"/>
        <v>0</v>
      </c>
    </row>
    <row r="84" spans="1:14" s="1347" customFormat="1" x14ac:dyDescent="0.25">
      <c r="A84" s="1469" t="s">
        <v>3282</v>
      </c>
      <c r="B84" s="1489" t="s">
        <v>3283</v>
      </c>
      <c r="C84" s="1378"/>
      <c r="D84" s="1363"/>
      <c r="E84" s="1345"/>
      <c r="F84" s="1394"/>
      <c r="G84" s="1394"/>
      <c r="H84" s="1345"/>
      <c r="I84" s="1346"/>
      <c r="J84" s="1345"/>
      <c r="K84" s="1345"/>
      <c r="L84" s="1356">
        <f t="shared" si="3"/>
        <v>0</v>
      </c>
      <c r="M84" s="1345"/>
      <c r="N84" s="1357">
        <f t="shared" si="4"/>
        <v>0</v>
      </c>
    </row>
    <row r="85" spans="1:14" s="1347" customFormat="1" ht="30" customHeight="1" x14ac:dyDescent="0.25">
      <c r="A85" s="1471" t="s">
        <v>245</v>
      </c>
      <c r="B85" s="1472" t="s">
        <v>3194</v>
      </c>
      <c r="C85" s="1359"/>
      <c r="D85" s="1363"/>
      <c r="E85" s="1345"/>
      <c r="F85" s="1394"/>
      <c r="G85" s="1394"/>
      <c r="H85" s="1345"/>
      <c r="I85" s="1346"/>
      <c r="J85" s="1345"/>
      <c r="K85" s="1345"/>
      <c r="L85" s="1356">
        <f t="shared" si="3"/>
        <v>0</v>
      </c>
      <c r="M85" s="1345"/>
      <c r="N85" s="1357">
        <f t="shared" si="4"/>
        <v>0</v>
      </c>
    </row>
    <row r="86" spans="1:14" s="1347" customFormat="1" ht="47.25" x14ac:dyDescent="0.25">
      <c r="A86" s="1471" t="s">
        <v>79</v>
      </c>
      <c r="B86" s="1472" t="s">
        <v>3272</v>
      </c>
      <c r="C86" s="1359"/>
      <c r="D86" s="1363"/>
      <c r="E86" s="1345"/>
      <c r="F86" s="1394"/>
      <c r="G86" s="1394"/>
      <c r="H86" s="1345"/>
      <c r="I86" s="1346"/>
      <c r="J86" s="1345"/>
      <c r="K86" s="1345"/>
      <c r="L86" s="1356">
        <f t="shared" si="3"/>
        <v>0</v>
      </c>
      <c r="M86" s="1345"/>
      <c r="N86" s="1357">
        <f t="shared" si="4"/>
        <v>0</v>
      </c>
    </row>
    <row r="87" spans="1:14" s="1347" customFormat="1" ht="31.5" x14ac:dyDescent="0.25">
      <c r="A87" s="1471" t="s">
        <v>288</v>
      </c>
      <c r="B87" s="1472" t="s">
        <v>3273</v>
      </c>
      <c r="C87" s="1359"/>
      <c r="D87" s="1363"/>
      <c r="E87" s="1345"/>
      <c r="F87" s="1394"/>
      <c r="G87" s="1394"/>
      <c r="H87" s="1345"/>
      <c r="I87" s="1346"/>
      <c r="J87" s="1345"/>
      <c r="K87" s="1345"/>
      <c r="L87" s="1356">
        <f t="shared" si="3"/>
        <v>0</v>
      </c>
      <c r="M87" s="1345"/>
      <c r="N87" s="1357">
        <f t="shared" si="4"/>
        <v>0</v>
      </c>
    </row>
    <row r="88" spans="1:14" s="1347" customFormat="1" ht="31.5" x14ac:dyDescent="0.25">
      <c r="A88" s="1471" t="s">
        <v>289</v>
      </c>
      <c r="B88" s="1472" t="s">
        <v>3286</v>
      </c>
      <c r="C88" s="1359"/>
      <c r="D88" s="1363"/>
      <c r="E88" s="1345"/>
      <c r="F88" s="1394"/>
      <c r="G88" s="1394"/>
      <c r="H88" s="1345"/>
      <c r="I88" s="1346"/>
      <c r="J88" s="1345"/>
      <c r="K88" s="1345"/>
      <c r="L88" s="1356">
        <f t="shared" si="3"/>
        <v>0</v>
      </c>
      <c r="M88" s="1345"/>
      <c r="N88" s="1357">
        <f t="shared" si="4"/>
        <v>0</v>
      </c>
    </row>
    <row r="89" spans="1:14" s="1347" customFormat="1" ht="47.25" x14ac:dyDescent="0.25">
      <c r="A89" s="1471" t="s">
        <v>290</v>
      </c>
      <c r="B89" s="1472" t="s">
        <v>3274</v>
      </c>
      <c r="C89" s="1359"/>
      <c r="D89" s="1363"/>
      <c r="E89" s="1345"/>
      <c r="F89" s="1394"/>
      <c r="G89" s="1394"/>
      <c r="H89" s="1345"/>
      <c r="I89" s="1346"/>
      <c r="J89" s="1345"/>
      <c r="K89" s="1345"/>
      <c r="L89" s="1356">
        <f t="shared" si="3"/>
        <v>0</v>
      </c>
      <c r="M89" s="1345"/>
      <c r="N89" s="1357">
        <f t="shared" si="4"/>
        <v>0</v>
      </c>
    </row>
    <row r="90" spans="1:14" s="1347" customFormat="1" ht="47.25" x14ac:dyDescent="0.25">
      <c r="A90" s="1471" t="s">
        <v>291</v>
      </c>
      <c r="B90" s="1472" t="s">
        <v>3287</v>
      </c>
      <c r="C90" s="1359"/>
      <c r="D90" s="1363"/>
      <c r="E90" s="1345"/>
      <c r="F90" s="1394"/>
      <c r="G90" s="1394"/>
      <c r="H90" s="1345"/>
      <c r="I90" s="1346"/>
      <c r="J90" s="1345"/>
      <c r="K90" s="1345"/>
      <c r="L90" s="1356">
        <f t="shared" si="3"/>
        <v>0</v>
      </c>
      <c r="M90" s="1345"/>
      <c r="N90" s="1357">
        <f t="shared" si="4"/>
        <v>0</v>
      </c>
    </row>
    <row r="91" spans="1:14" s="1347" customFormat="1" ht="47.25" x14ac:dyDescent="0.25">
      <c r="A91" s="1471" t="s">
        <v>519</v>
      </c>
      <c r="B91" s="1472" t="s">
        <v>3288</v>
      </c>
      <c r="C91" s="1359"/>
      <c r="D91" s="1363"/>
      <c r="E91" s="1345"/>
      <c r="F91" s="1394"/>
      <c r="G91" s="1394"/>
      <c r="H91" s="1345"/>
      <c r="I91" s="1346"/>
      <c r="J91" s="1345"/>
      <c r="K91" s="1345"/>
      <c r="L91" s="1356">
        <f t="shared" si="3"/>
        <v>0</v>
      </c>
      <c r="M91" s="1345"/>
      <c r="N91" s="1357">
        <f t="shared" si="4"/>
        <v>0</v>
      </c>
    </row>
    <row r="92" spans="1:14" s="1347" customFormat="1" ht="47.25" x14ac:dyDescent="0.25">
      <c r="A92" s="1471" t="s">
        <v>767</v>
      </c>
      <c r="B92" s="1472" t="s">
        <v>3289</v>
      </c>
      <c r="C92" s="1359"/>
      <c r="D92" s="1363"/>
      <c r="E92" s="1345"/>
      <c r="F92" s="1394"/>
      <c r="G92" s="1394"/>
      <c r="H92" s="1345"/>
      <c r="I92" s="1346"/>
      <c r="J92" s="1345"/>
      <c r="K92" s="1345"/>
      <c r="L92" s="1356">
        <f t="shared" si="3"/>
        <v>0</v>
      </c>
      <c r="M92" s="1345"/>
      <c r="N92" s="1357">
        <f t="shared" si="4"/>
        <v>0</v>
      </c>
    </row>
    <row r="93" spans="1:14" s="1347" customFormat="1" ht="47.25" x14ac:dyDescent="0.25">
      <c r="A93" s="1471" t="s">
        <v>523</v>
      </c>
      <c r="B93" s="1472" t="s">
        <v>3275</v>
      </c>
      <c r="C93" s="1359"/>
      <c r="D93" s="1363"/>
      <c r="E93" s="1345"/>
      <c r="F93" s="1394"/>
      <c r="G93" s="1394"/>
      <c r="H93" s="1345"/>
      <c r="I93" s="1346"/>
      <c r="J93" s="1345"/>
      <c r="K93" s="1345"/>
      <c r="L93" s="1356">
        <f t="shared" si="3"/>
        <v>0</v>
      </c>
      <c r="M93" s="1345"/>
      <c r="N93" s="1357">
        <f t="shared" si="4"/>
        <v>0</v>
      </c>
    </row>
    <row r="94" spans="1:14" s="1347" customFormat="1" ht="31.5" x14ac:dyDescent="0.25">
      <c r="A94" s="1471" t="s">
        <v>524</v>
      </c>
      <c r="B94" s="1472" t="s">
        <v>3276</v>
      </c>
      <c r="C94" s="1359"/>
      <c r="D94" s="1363"/>
      <c r="E94" s="1345"/>
      <c r="F94" s="1394"/>
      <c r="G94" s="1394"/>
      <c r="H94" s="1345"/>
      <c r="I94" s="1346"/>
      <c r="J94" s="1345"/>
      <c r="K94" s="1345"/>
      <c r="L94" s="1356">
        <f t="shared" si="3"/>
        <v>0</v>
      </c>
      <c r="M94" s="1345"/>
      <c r="N94" s="1357">
        <f t="shared" si="4"/>
        <v>0</v>
      </c>
    </row>
    <row r="95" spans="1:14" s="1347" customFormat="1" ht="47.25" x14ac:dyDescent="0.25">
      <c r="A95" s="1471" t="s">
        <v>525</v>
      </c>
      <c r="B95" s="1472" t="s">
        <v>3290</v>
      </c>
      <c r="C95" s="1359"/>
      <c r="D95" s="1363"/>
      <c r="E95" s="1345"/>
      <c r="F95" s="1394"/>
      <c r="G95" s="1394"/>
      <c r="H95" s="1345"/>
      <c r="I95" s="1346"/>
      <c r="J95" s="1345"/>
      <c r="K95" s="1345"/>
      <c r="L95" s="1356">
        <f t="shared" si="3"/>
        <v>0</v>
      </c>
      <c r="M95" s="1345"/>
      <c r="N95" s="1357">
        <f t="shared" si="4"/>
        <v>0</v>
      </c>
    </row>
    <row r="96" spans="1:14" s="1347" customFormat="1" ht="47.25" x14ac:dyDescent="0.25">
      <c r="A96" s="1471" t="s">
        <v>529</v>
      </c>
      <c r="B96" s="1472" t="s">
        <v>3291</v>
      </c>
      <c r="C96" s="1359"/>
      <c r="D96" s="1363"/>
      <c r="E96" s="1345"/>
      <c r="F96" s="1394"/>
      <c r="G96" s="1394"/>
      <c r="H96" s="1345"/>
      <c r="I96" s="1346"/>
      <c r="J96" s="1345"/>
      <c r="K96" s="1345"/>
      <c r="L96" s="1356">
        <f t="shared" si="3"/>
        <v>0</v>
      </c>
      <c r="M96" s="1345"/>
      <c r="N96" s="1357">
        <f t="shared" si="4"/>
        <v>0</v>
      </c>
    </row>
    <row r="97" spans="1:14" s="1347" customFormat="1" ht="47.25" x14ac:dyDescent="0.25">
      <c r="A97" s="1471" t="s">
        <v>768</v>
      </c>
      <c r="B97" s="1472" t="s">
        <v>925</v>
      </c>
      <c r="C97" s="1359"/>
      <c r="D97" s="1363"/>
      <c r="E97" s="1345"/>
      <c r="F97" s="1394"/>
      <c r="G97" s="1394"/>
      <c r="H97" s="1345"/>
      <c r="I97" s="1346"/>
      <c r="J97" s="1345"/>
      <c r="K97" s="1345"/>
      <c r="L97" s="1356">
        <f t="shared" si="3"/>
        <v>0</v>
      </c>
      <c r="M97" s="1345"/>
      <c r="N97" s="1357">
        <f t="shared" si="4"/>
        <v>0</v>
      </c>
    </row>
    <row r="98" spans="1:14" s="1347" customFormat="1" ht="47.25" x14ac:dyDescent="0.25">
      <c r="A98" s="1471" t="s">
        <v>532</v>
      </c>
      <c r="B98" s="1472" t="s">
        <v>3292</v>
      </c>
      <c r="C98" s="1359"/>
      <c r="D98" s="1363"/>
      <c r="E98" s="1345"/>
      <c r="F98" s="1394"/>
      <c r="G98" s="1394"/>
      <c r="H98" s="1345"/>
      <c r="I98" s="1346"/>
      <c r="J98" s="1345"/>
      <c r="K98" s="1345"/>
      <c r="L98" s="1356">
        <f t="shared" si="3"/>
        <v>0</v>
      </c>
      <c r="M98" s="1345"/>
      <c r="N98" s="1357">
        <f t="shared" si="4"/>
        <v>0</v>
      </c>
    </row>
    <row r="99" spans="1:14" s="1347" customFormat="1" ht="47.25" x14ac:dyDescent="0.25">
      <c r="A99" s="1471" t="s">
        <v>533</v>
      </c>
      <c r="B99" s="1472" t="s">
        <v>3292</v>
      </c>
      <c r="C99" s="1359"/>
      <c r="D99" s="1363"/>
      <c r="E99" s="1345"/>
      <c r="F99" s="1394"/>
      <c r="G99" s="1394"/>
      <c r="H99" s="1345"/>
      <c r="I99" s="1346"/>
      <c r="J99" s="1345"/>
      <c r="K99" s="1345"/>
      <c r="L99" s="1356">
        <f t="shared" si="3"/>
        <v>0</v>
      </c>
      <c r="M99" s="1345"/>
      <c r="N99" s="1357">
        <f t="shared" si="4"/>
        <v>0</v>
      </c>
    </row>
    <row r="100" spans="1:14" s="1347" customFormat="1" ht="47.25" x14ac:dyDescent="0.25">
      <c r="A100" s="1471" t="s">
        <v>539</v>
      </c>
      <c r="B100" s="1472" t="s">
        <v>3277</v>
      </c>
      <c r="C100" s="1359"/>
      <c r="D100" s="1363"/>
      <c r="E100" s="1345"/>
      <c r="F100" s="1394"/>
      <c r="G100" s="1394"/>
      <c r="H100" s="1345"/>
      <c r="I100" s="1346"/>
      <c r="J100" s="1345"/>
      <c r="K100" s="1345"/>
      <c r="L100" s="1356">
        <f t="shared" si="3"/>
        <v>0</v>
      </c>
      <c r="M100" s="1345"/>
      <c r="N100" s="1357">
        <f t="shared" si="4"/>
        <v>0</v>
      </c>
    </row>
    <row r="101" spans="1:14" s="1347" customFormat="1" ht="47.25" x14ac:dyDescent="0.25">
      <c r="A101" s="1471" t="s">
        <v>540</v>
      </c>
      <c r="B101" s="1472" t="s">
        <v>3293</v>
      </c>
      <c r="C101" s="1359"/>
      <c r="D101" s="1363"/>
      <c r="E101" s="1345"/>
      <c r="F101" s="1394"/>
      <c r="G101" s="1394"/>
      <c r="H101" s="1345"/>
      <c r="I101" s="1346"/>
      <c r="J101" s="1345"/>
      <c r="K101" s="1345"/>
      <c r="L101" s="1356">
        <f t="shared" si="3"/>
        <v>0</v>
      </c>
      <c r="M101" s="1345"/>
      <c r="N101" s="1357">
        <f t="shared" si="4"/>
        <v>0</v>
      </c>
    </row>
    <row r="102" spans="1:14" s="1347" customFormat="1" ht="47.25" x14ac:dyDescent="0.25">
      <c r="A102" s="1471" t="s">
        <v>553</v>
      </c>
      <c r="B102" s="1472" t="s">
        <v>3294</v>
      </c>
      <c r="C102" s="1359"/>
      <c r="D102" s="1363"/>
      <c r="E102" s="1345"/>
      <c r="F102" s="1394"/>
      <c r="G102" s="1394"/>
      <c r="H102" s="1345"/>
      <c r="I102" s="1346"/>
      <c r="J102" s="1345"/>
      <c r="K102" s="1345"/>
      <c r="L102" s="1356">
        <f t="shared" si="3"/>
        <v>0</v>
      </c>
      <c r="M102" s="1345"/>
      <c r="N102" s="1357">
        <f t="shared" si="4"/>
        <v>0</v>
      </c>
    </row>
    <row r="103" spans="1:14" s="1347" customFormat="1" ht="47.25" x14ac:dyDescent="0.25">
      <c r="A103" s="1471" t="s">
        <v>769</v>
      </c>
      <c r="B103" s="1472" t="s">
        <v>3295</v>
      </c>
      <c r="C103" s="1359"/>
      <c r="D103" s="1363"/>
      <c r="E103" s="1345"/>
      <c r="F103" s="1394"/>
      <c r="G103" s="1394"/>
      <c r="H103" s="1345"/>
      <c r="I103" s="1346"/>
      <c r="J103" s="1345"/>
      <c r="K103" s="1345"/>
      <c r="L103" s="1356">
        <f t="shared" si="3"/>
        <v>0</v>
      </c>
      <c r="M103" s="1345"/>
      <c r="N103" s="1357">
        <f t="shared" si="4"/>
        <v>0</v>
      </c>
    </row>
    <row r="104" spans="1:14" s="1347" customFormat="1" x14ac:dyDescent="0.25">
      <c r="A104" s="1471" t="s">
        <v>770</v>
      </c>
      <c r="B104" s="1473" t="s">
        <v>926</v>
      </c>
      <c r="C104" s="1360"/>
      <c r="D104" s="1363"/>
      <c r="E104" s="1345"/>
      <c r="F104" s="1394"/>
      <c r="G104" s="1394"/>
      <c r="H104" s="1345"/>
      <c r="I104" s="1346"/>
      <c r="J104" s="1345"/>
      <c r="K104" s="1345"/>
      <c r="L104" s="1356">
        <f t="shared" si="3"/>
        <v>0</v>
      </c>
      <c r="M104" s="1345"/>
      <c r="N104" s="1357">
        <f t="shared" si="4"/>
        <v>0</v>
      </c>
    </row>
    <row r="105" spans="1:14" s="1347" customFormat="1" x14ac:dyDescent="0.25">
      <c r="A105" s="1471" t="s">
        <v>771</v>
      </c>
      <c r="B105" s="1472" t="s">
        <v>927</v>
      </c>
      <c r="C105" s="1359"/>
      <c r="D105" s="1363"/>
      <c r="E105" s="1345"/>
      <c r="F105" s="1394"/>
      <c r="G105" s="1394"/>
      <c r="H105" s="1345"/>
      <c r="I105" s="1346"/>
      <c r="J105" s="1345"/>
      <c r="K105" s="1345"/>
      <c r="L105" s="1356">
        <f t="shared" si="3"/>
        <v>0</v>
      </c>
      <c r="M105" s="1345"/>
      <c r="N105" s="1357">
        <f t="shared" si="4"/>
        <v>0</v>
      </c>
    </row>
    <row r="106" spans="1:14" s="1347" customFormat="1" x14ac:dyDescent="0.25">
      <c r="A106" s="1471" t="s">
        <v>772</v>
      </c>
      <c r="B106" s="1472" t="s">
        <v>3278</v>
      </c>
      <c r="C106" s="1359"/>
      <c r="D106" s="1363"/>
      <c r="E106" s="1345"/>
      <c r="F106" s="1394"/>
      <c r="G106" s="1394"/>
      <c r="H106" s="1345"/>
      <c r="I106" s="1346"/>
      <c r="J106" s="1345"/>
      <c r="K106" s="1345"/>
      <c r="L106" s="1356">
        <f t="shared" si="3"/>
        <v>0</v>
      </c>
      <c r="M106" s="1345"/>
      <c r="N106" s="1357">
        <f t="shared" si="4"/>
        <v>0</v>
      </c>
    </row>
    <row r="107" spans="1:14" s="1347" customFormat="1" x14ac:dyDescent="0.25">
      <c r="A107" s="1471" t="s">
        <v>774</v>
      </c>
      <c r="B107" s="1472" t="s">
        <v>3279</v>
      </c>
      <c r="C107" s="1359"/>
      <c r="D107" s="1363"/>
      <c r="E107" s="1345"/>
      <c r="F107" s="1394"/>
      <c r="G107" s="1394"/>
      <c r="H107" s="1345"/>
      <c r="I107" s="1346"/>
      <c r="J107" s="1345"/>
      <c r="K107" s="1345"/>
      <c r="L107" s="1356">
        <f t="shared" si="3"/>
        <v>0</v>
      </c>
      <c r="M107" s="1345"/>
      <c r="N107" s="1357">
        <f t="shared" si="4"/>
        <v>0</v>
      </c>
    </row>
    <row r="108" spans="1:14" s="1347" customFormat="1" x14ac:dyDescent="0.25">
      <c r="A108" s="1471" t="s">
        <v>3666</v>
      </c>
      <c r="B108" s="1472" t="s">
        <v>3671</v>
      </c>
      <c r="C108" s="1359"/>
      <c r="D108" s="1363"/>
      <c r="E108" s="1345"/>
      <c r="F108" s="1394"/>
      <c r="G108" s="1394"/>
      <c r="H108" s="1345"/>
      <c r="I108" s="1346"/>
      <c r="J108" s="1345"/>
      <c r="K108" s="1345"/>
      <c r="L108" s="1356">
        <f t="shared" si="3"/>
        <v>0</v>
      </c>
      <c r="M108" s="1345"/>
      <c r="N108" s="1357">
        <f t="shared" si="4"/>
        <v>0</v>
      </c>
    </row>
    <row r="109" spans="1:14" s="1347" customFormat="1" x14ac:dyDescent="0.25">
      <c r="A109" s="1471" t="s">
        <v>3667</v>
      </c>
      <c r="B109" s="1472" t="s">
        <v>3672</v>
      </c>
      <c r="C109" s="1359"/>
      <c r="D109" s="1363"/>
      <c r="E109" s="1345"/>
      <c r="F109" s="1394"/>
      <c r="G109" s="1394"/>
      <c r="H109" s="1345"/>
      <c r="I109" s="1346"/>
      <c r="J109" s="1345"/>
      <c r="K109" s="1345"/>
      <c r="L109" s="1356">
        <f t="shared" si="3"/>
        <v>0</v>
      </c>
      <c r="M109" s="1345"/>
      <c r="N109" s="1357">
        <f t="shared" si="4"/>
        <v>0</v>
      </c>
    </row>
    <row r="110" spans="1:14" s="1347" customFormat="1" ht="31.5" x14ac:dyDescent="0.25">
      <c r="A110" s="1471" t="s">
        <v>3668</v>
      </c>
      <c r="B110" s="1472" t="s">
        <v>3673</v>
      </c>
      <c r="C110" s="1359"/>
      <c r="D110" s="1363"/>
      <c r="E110" s="1345"/>
      <c r="F110" s="1394"/>
      <c r="G110" s="1394"/>
      <c r="H110" s="1345"/>
      <c r="I110" s="1346"/>
      <c r="J110" s="1345"/>
      <c r="K110" s="1345"/>
      <c r="L110" s="1356">
        <f t="shared" si="3"/>
        <v>0</v>
      </c>
      <c r="M110" s="1345"/>
      <c r="N110" s="1357">
        <f t="shared" si="4"/>
        <v>0</v>
      </c>
    </row>
    <row r="111" spans="1:14" s="1347" customFormat="1" x14ac:dyDescent="0.25">
      <c r="A111" s="1471" t="s">
        <v>3669</v>
      </c>
      <c r="B111" s="1472" t="s">
        <v>3674</v>
      </c>
      <c r="C111" s="1359"/>
      <c r="D111" s="1363"/>
      <c r="E111" s="1345"/>
      <c r="F111" s="1394"/>
      <c r="G111" s="1394"/>
      <c r="H111" s="1345"/>
      <c r="I111" s="1346"/>
      <c r="J111" s="1345"/>
      <c r="K111" s="1345"/>
      <c r="L111" s="1356">
        <f t="shared" si="3"/>
        <v>0</v>
      </c>
      <c r="M111" s="1345"/>
      <c r="N111" s="1357">
        <f t="shared" si="4"/>
        <v>0</v>
      </c>
    </row>
    <row r="112" spans="1:14" s="1347" customFormat="1" ht="31.5" x14ac:dyDescent="0.25">
      <c r="A112" s="1471" t="s">
        <v>3670</v>
      </c>
      <c r="B112" s="1472" t="s">
        <v>3675</v>
      </c>
      <c r="C112" s="1359"/>
      <c r="D112" s="1363"/>
      <c r="E112" s="1345"/>
      <c r="F112" s="1394"/>
      <c r="G112" s="1394"/>
      <c r="H112" s="1345"/>
      <c r="I112" s="1346"/>
      <c r="J112" s="1345"/>
      <c r="K112" s="1345"/>
      <c r="L112" s="1356">
        <f t="shared" si="3"/>
        <v>0</v>
      </c>
      <c r="M112" s="1345"/>
      <c r="N112" s="1357">
        <f t="shared" si="4"/>
        <v>0</v>
      </c>
    </row>
    <row r="113" spans="1:14" s="1347" customFormat="1" x14ac:dyDescent="0.25">
      <c r="A113" s="1469" t="s">
        <v>3281</v>
      </c>
      <c r="B113" s="1490" t="s">
        <v>3280</v>
      </c>
      <c r="C113" s="1395"/>
      <c r="D113" s="1363"/>
      <c r="E113" s="1345"/>
      <c r="F113" s="1394"/>
      <c r="G113" s="1394"/>
      <c r="H113" s="1345"/>
      <c r="I113" s="1346"/>
      <c r="J113" s="1345"/>
      <c r="K113" s="1345"/>
      <c r="L113" s="1356">
        <f t="shared" si="3"/>
        <v>0</v>
      </c>
      <c r="M113" s="1345"/>
      <c r="N113" s="1357">
        <f t="shared" si="4"/>
        <v>0</v>
      </c>
    </row>
    <row r="114" spans="1:14" s="1347" customFormat="1" x14ac:dyDescent="0.25">
      <c r="A114" s="1471" t="s">
        <v>1722</v>
      </c>
      <c r="B114" s="1491" t="s">
        <v>765</v>
      </c>
      <c r="C114" s="1396"/>
      <c r="D114" s="1363"/>
      <c r="E114" s="1345"/>
      <c r="F114" s="1394"/>
      <c r="G114" s="1394"/>
      <c r="H114" s="1345"/>
      <c r="I114" s="1346"/>
      <c r="J114" s="1345"/>
      <c r="K114" s="1345"/>
      <c r="L114" s="1356">
        <f t="shared" si="3"/>
        <v>0</v>
      </c>
      <c r="M114" s="1345"/>
      <c r="N114" s="1357">
        <f t="shared" si="4"/>
        <v>0</v>
      </c>
    </row>
    <row r="115" spans="1:14" s="1347" customFormat="1" x14ac:dyDescent="0.25">
      <c r="A115" s="1471" t="s">
        <v>65</v>
      </c>
      <c r="B115" s="1491" t="s">
        <v>766</v>
      </c>
      <c r="C115" s="1396"/>
      <c r="D115" s="1363"/>
      <c r="E115" s="1345"/>
      <c r="F115" s="1394"/>
      <c r="G115" s="1394"/>
      <c r="H115" s="1345"/>
      <c r="I115" s="1346"/>
      <c r="J115" s="1345"/>
      <c r="K115" s="1345"/>
      <c r="L115" s="1356">
        <f t="shared" si="3"/>
        <v>0</v>
      </c>
      <c r="M115" s="1345"/>
      <c r="N115" s="1357">
        <f t="shared" si="4"/>
        <v>0</v>
      </c>
    </row>
    <row r="116" spans="1:14" s="1347" customFormat="1" x14ac:dyDescent="0.25">
      <c r="A116" s="1471" t="s">
        <v>781</v>
      </c>
      <c r="B116" s="1491" t="s">
        <v>779</v>
      </c>
      <c r="C116" s="1396"/>
      <c r="D116" s="1363"/>
      <c r="E116" s="1345"/>
      <c r="F116" s="1394"/>
      <c r="G116" s="1394"/>
      <c r="H116" s="1345"/>
      <c r="I116" s="1346"/>
      <c r="J116" s="1345"/>
      <c r="K116" s="1345"/>
      <c r="L116" s="1356">
        <f t="shared" si="3"/>
        <v>0</v>
      </c>
      <c r="M116" s="1345"/>
      <c r="N116" s="1357">
        <f t="shared" si="4"/>
        <v>0</v>
      </c>
    </row>
    <row r="117" spans="1:14" s="1347" customFormat="1" ht="31.5" x14ac:dyDescent="0.25">
      <c r="A117" s="1471" t="s">
        <v>1</v>
      </c>
      <c r="B117" s="1491" t="s">
        <v>1667</v>
      </c>
      <c r="C117" s="1396"/>
      <c r="D117" s="1363"/>
      <c r="E117" s="1345"/>
      <c r="F117" s="1394"/>
      <c r="G117" s="1394"/>
      <c r="H117" s="1345"/>
      <c r="I117" s="1346"/>
      <c r="J117" s="1345"/>
      <c r="K117" s="1345"/>
      <c r="L117" s="1356">
        <f t="shared" si="3"/>
        <v>0</v>
      </c>
      <c r="M117" s="1345"/>
      <c r="N117" s="1357">
        <f t="shared" si="4"/>
        <v>0</v>
      </c>
    </row>
    <row r="118" spans="1:14" s="1347" customFormat="1" ht="31.5" x14ac:dyDescent="0.25">
      <c r="A118" s="1471" t="s">
        <v>3258</v>
      </c>
      <c r="B118" s="1491" t="s">
        <v>1668</v>
      </c>
      <c r="C118" s="1396"/>
      <c r="D118" s="1363"/>
      <c r="E118" s="1345"/>
      <c r="F118" s="1394"/>
      <c r="G118" s="1394"/>
      <c r="H118" s="1345"/>
      <c r="I118" s="1346"/>
      <c r="J118" s="1345"/>
      <c r="K118" s="1345"/>
      <c r="L118" s="1356">
        <f t="shared" si="3"/>
        <v>0</v>
      </c>
      <c r="M118" s="1345"/>
      <c r="N118" s="1357">
        <f t="shared" si="4"/>
        <v>0</v>
      </c>
    </row>
    <row r="119" spans="1:14" s="1347" customFormat="1" ht="31.5" x14ac:dyDescent="0.25">
      <c r="A119" s="1469" t="s">
        <v>3285</v>
      </c>
      <c r="B119" s="1492" t="s">
        <v>0</v>
      </c>
      <c r="C119" s="1397"/>
      <c r="D119" s="1363"/>
      <c r="E119" s="1345"/>
      <c r="F119" s="1394"/>
      <c r="G119" s="1394"/>
      <c r="H119" s="1345"/>
      <c r="I119" s="1346"/>
      <c r="J119" s="1345"/>
      <c r="K119" s="1345"/>
      <c r="L119" s="1356">
        <f t="shared" si="3"/>
        <v>0</v>
      </c>
      <c r="M119" s="1345"/>
      <c r="N119" s="1357">
        <f t="shared" si="4"/>
        <v>0</v>
      </c>
    </row>
    <row r="120" spans="1:14" s="1347" customFormat="1" x14ac:dyDescent="0.25">
      <c r="A120" s="1471" t="s">
        <v>140</v>
      </c>
      <c r="B120" s="1491" t="s">
        <v>2079</v>
      </c>
      <c r="C120" s="1396"/>
      <c r="D120" s="1363"/>
      <c r="E120" s="1345"/>
      <c r="F120" s="1394"/>
      <c r="G120" s="1394"/>
      <c r="H120" s="1345"/>
      <c r="I120" s="1346"/>
      <c r="J120" s="1345"/>
      <c r="K120" s="1345"/>
      <c r="L120" s="1356">
        <f t="shared" si="3"/>
        <v>0</v>
      </c>
      <c r="M120" s="1345"/>
      <c r="N120" s="1357">
        <f t="shared" si="4"/>
        <v>0</v>
      </c>
    </row>
    <row r="121" spans="1:14" s="1347" customFormat="1" ht="31.5" x14ac:dyDescent="0.25">
      <c r="A121" s="1471" t="s">
        <v>141</v>
      </c>
      <c r="B121" s="1491" t="s">
        <v>2080</v>
      </c>
      <c r="C121" s="1396"/>
      <c r="D121" s="1363"/>
      <c r="E121" s="1345"/>
      <c r="F121" s="1394"/>
      <c r="G121" s="1394"/>
      <c r="H121" s="1345"/>
      <c r="I121" s="1346"/>
      <c r="J121" s="1345"/>
      <c r="K121" s="1345"/>
      <c r="L121" s="1356">
        <f t="shared" si="3"/>
        <v>0</v>
      </c>
      <c r="M121" s="1345"/>
      <c r="N121" s="1357">
        <f t="shared" si="4"/>
        <v>0</v>
      </c>
    </row>
    <row r="122" spans="1:14" s="1347" customFormat="1" x14ac:dyDescent="0.25">
      <c r="A122" s="1471" t="s">
        <v>142</v>
      </c>
      <c r="B122" s="1491" t="s">
        <v>2081</v>
      </c>
      <c r="C122" s="1396"/>
      <c r="D122" s="1363"/>
      <c r="E122" s="1345"/>
      <c r="F122" s="1394"/>
      <c r="G122" s="1394"/>
      <c r="H122" s="1345"/>
      <c r="I122" s="1346"/>
      <c r="J122" s="1345"/>
      <c r="K122" s="1345"/>
      <c r="L122" s="1356">
        <f t="shared" si="3"/>
        <v>0</v>
      </c>
      <c r="M122" s="1345"/>
      <c r="N122" s="1357">
        <f t="shared" si="4"/>
        <v>0</v>
      </c>
    </row>
    <row r="123" spans="1:14" s="1347" customFormat="1" x14ac:dyDescent="0.25">
      <c r="A123" s="1471" t="s">
        <v>201</v>
      </c>
      <c r="B123" s="1491" t="s">
        <v>2082</v>
      </c>
      <c r="C123" s="1396"/>
      <c r="D123" s="1363"/>
      <c r="E123" s="1345"/>
      <c r="F123" s="1394"/>
      <c r="G123" s="1394"/>
      <c r="H123" s="1345"/>
      <c r="I123" s="1346"/>
      <c r="J123" s="1345"/>
      <c r="K123" s="1345"/>
      <c r="L123" s="1356">
        <f t="shared" si="3"/>
        <v>0</v>
      </c>
      <c r="M123" s="1345"/>
      <c r="N123" s="1357">
        <f t="shared" si="4"/>
        <v>0</v>
      </c>
    </row>
    <row r="124" spans="1:14" s="1347" customFormat="1" x14ac:dyDescent="0.25">
      <c r="A124" s="1471" t="s">
        <v>202</v>
      </c>
      <c r="B124" s="1491" t="s">
        <v>2083</v>
      </c>
      <c r="C124" s="1396"/>
      <c r="D124" s="1363"/>
      <c r="E124" s="1345"/>
      <c r="F124" s="1394"/>
      <c r="G124" s="1394"/>
      <c r="H124" s="1345"/>
      <c r="I124" s="1346"/>
      <c r="J124" s="1345"/>
      <c r="K124" s="1345"/>
      <c r="L124" s="1356">
        <f t="shared" si="3"/>
        <v>0</v>
      </c>
      <c r="M124" s="1345"/>
      <c r="N124" s="1357">
        <f t="shared" si="4"/>
        <v>0</v>
      </c>
    </row>
    <row r="125" spans="1:14" s="1347" customFormat="1" x14ac:dyDescent="0.25">
      <c r="A125" s="1471" t="s">
        <v>200</v>
      </c>
      <c r="B125" s="1491" t="s">
        <v>1405</v>
      </c>
      <c r="C125" s="1396"/>
      <c r="D125" s="1363"/>
      <c r="E125" s="1345"/>
      <c r="F125" s="1394"/>
      <c r="G125" s="1394"/>
      <c r="H125" s="1345"/>
      <c r="I125" s="1346"/>
      <c r="J125" s="1345"/>
      <c r="K125" s="1345"/>
      <c r="L125" s="1356">
        <f t="shared" si="3"/>
        <v>0</v>
      </c>
      <c r="M125" s="1345"/>
      <c r="N125" s="1357">
        <f t="shared" si="4"/>
        <v>0</v>
      </c>
    </row>
    <row r="126" spans="1:14" s="1347" customFormat="1" x14ac:dyDescent="0.25">
      <c r="A126" s="1471" t="s">
        <v>203</v>
      </c>
      <c r="B126" s="1491" t="s">
        <v>2084</v>
      </c>
      <c r="C126" s="1396"/>
      <c r="D126" s="1363"/>
      <c r="E126" s="1345"/>
      <c r="F126" s="1394"/>
      <c r="G126" s="1394"/>
      <c r="H126" s="1345"/>
      <c r="I126" s="1346"/>
      <c r="J126" s="1345"/>
      <c r="K126" s="1345"/>
      <c r="L126" s="1356">
        <f t="shared" si="3"/>
        <v>0</v>
      </c>
      <c r="M126" s="1345"/>
      <c r="N126" s="1357">
        <f t="shared" si="4"/>
        <v>0</v>
      </c>
    </row>
    <row r="127" spans="1:14" s="1347" customFormat="1" x14ac:dyDescent="0.25">
      <c r="A127" s="1471" t="s">
        <v>1208</v>
      </c>
      <c r="B127" s="1491" t="s">
        <v>2085</v>
      </c>
      <c r="C127" s="1396"/>
      <c r="D127" s="1363"/>
      <c r="E127" s="1345"/>
      <c r="F127" s="1394"/>
      <c r="G127" s="1394"/>
      <c r="H127" s="1345"/>
      <c r="I127" s="1346"/>
      <c r="J127" s="1345"/>
      <c r="K127" s="1345"/>
      <c r="L127" s="1356">
        <f t="shared" si="3"/>
        <v>0</v>
      </c>
      <c r="M127" s="1345"/>
      <c r="N127" s="1357">
        <f t="shared" si="4"/>
        <v>0</v>
      </c>
    </row>
    <row r="128" spans="1:14" s="1347" customFormat="1" x14ac:dyDescent="0.25">
      <c r="A128" s="1471" t="s">
        <v>3296</v>
      </c>
      <c r="B128" s="1491" t="s">
        <v>2086</v>
      </c>
      <c r="C128" s="1396"/>
      <c r="D128" s="1363"/>
      <c r="E128" s="1345"/>
      <c r="F128" s="1394"/>
      <c r="G128" s="1394"/>
      <c r="H128" s="1345"/>
      <c r="I128" s="1346"/>
      <c r="J128" s="1345"/>
      <c r="K128" s="1345"/>
      <c r="L128" s="1356">
        <f t="shared" si="3"/>
        <v>0</v>
      </c>
      <c r="M128" s="1345"/>
      <c r="N128" s="1357">
        <f t="shared" si="4"/>
        <v>0</v>
      </c>
    </row>
    <row r="129" spans="1:14" s="1347" customFormat="1" x14ac:dyDescent="0.25">
      <c r="A129" s="1471" t="s">
        <v>3297</v>
      </c>
      <c r="B129" s="1491" t="s">
        <v>488</v>
      </c>
      <c r="C129" s="1396"/>
      <c r="D129" s="1363"/>
      <c r="E129" s="1345"/>
      <c r="F129" s="1394"/>
      <c r="G129" s="1394"/>
      <c r="H129" s="1345"/>
      <c r="I129" s="1346"/>
      <c r="J129" s="1345"/>
      <c r="K129" s="1345"/>
      <c r="L129" s="1356">
        <f t="shared" si="3"/>
        <v>0</v>
      </c>
      <c r="M129" s="1345"/>
      <c r="N129" s="1357">
        <f t="shared" si="4"/>
        <v>0</v>
      </c>
    </row>
    <row r="130" spans="1:14" s="1347" customFormat="1" x14ac:dyDescent="0.25">
      <c r="A130" s="1471" t="s">
        <v>3298</v>
      </c>
      <c r="B130" s="1491" t="s">
        <v>445</v>
      </c>
      <c r="C130" s="1396"/>
      <c r="D130" s="1363"/>
      <c r="E130" s="1345"/>
      <c r="F130" s="1394"/>
      <c r="G130" s="1394"/>
      <c r="H130" s="1345"/>
      <c r="I130" s="1346"/>
      <c r="J130" s="1345"/>
      <c r="K130" s="1345"/>
      <c r="L130" s="1356">
        <f t="shared" si="3"/>
        <v>0</v>
      </c>
      <c r="M130" s="1345"/>
      <c r="N130" s="1357">
        <f t="shared" si="4"/>
        <v>0</v>
      </c>
    </row>
    <row r="131" spans="1:14" s="1347" customFormat="1" x14ac:dyDescent="0.25">
      <c r="A131" s="1471" t="s">
        <v>3299</v>
      </c>
      <c r="B131" s="1491" t="s">
        <v>446</v>
      </c>
      <c r="C131" s="1396"/>
      <c r="D131" s="1363"/>
      <c r="E131" s="1345"/>
      <c r="F131" s="1394"/>
      <c r="G131" s="1394"/>
      <c r="H131" s="1345"/>
      <c r="I131" s="1346"/>
      <c r="J131" s="1345"/>
      <c r="K131" s="1345"/>
      <c r="L131" s="1356">
        <f t="shared" si="3"/>
        <v>0</v>
      </c>
      <c r="M131" s="1345"/>
      <c r="N131" s="1357">
        <f t="shared" si="4"/>
        <v>0</v>
      </c>
    </row>
    <row r="132" spans="1:14" s="1347" customFormat="1" x14ac:dyDescent="0.25">
      <c r="A132" s="1471" t="s">
        <v>3300</v>
      </c>
      <c r="B132" s="1491" t="s">
        <v>2087</v>
      </c>
      <c r="C132" s="1396"/>
      <c r="D132" s="1363"/>
      <c r="E132" s="1345"/>
      <c r="F132" s="1394"/>
      <c r="G132" s="1394"/>
      <c r="H132" s="1345"/>
      <c r="I132" s="1346"/>
      <c r="J132" s="1345"/>
      <c r="K132" s="1345"/>
      <c r="L132" s="1356">
        <f t="shared" si="3"/>
        <v>0</v>
      </c>
      <c r="M132" s="1345"/>
      <c r="N132" s="1357">
        <f t="shared" si="4"/>
        <v>0</v>
      </c>
    </row>
    <row r="133" spans="1:14" s="1347" customFormat="1" x14ac:dyDescent="0.25">
      <c r="A133" s="1471" t="s">
        <v>3301</v>
      </c>
      <c r="B133" s="1491" t="s">
        <v>2088</v>
      </c>
      <c r="C133" s="1396"/>
      <c r="D133" s="1363"/>
      <c r="E133" s="1345"/>
      <c r="F133" s="1394"/>
      <c r="G133" s="1394"/>
      <c r="H133" s="1345"/>
      <c r="I133" s="1346"/>
      <c r="J133" s="1345"/>
      <c r="K133" s="1345"/>
      <c r="L133" s="1356">
        <f t="shared" si="3"/>
        <v>0</v>
      </c>
      <c r="M133" s="1345"/>
      <c r="N133" s="1357">
        <f t="shared" si="4"/>
        <v>0</v>
      </c>
    </row>
    <row r="134" spans="1:14" s="1347" customFormat="1" x14ac:dyDescent="0.25">
      <c r="A134" s="1471" t="s">
        <v>3302</v>
      </c>
      <c r="B134" s="1491" t="s">
        <v>2089</v>
      </c>
      <c r="C134" s="1396"/>
      <c r="D134" s="1363"/>
      <c r="E134" s="1345"/>
      <c r="F134" s="1394"/>
      <c r="G134" s="1394"/>
      <c r="H134" s="1345"/>
      <c r="I134" s="1346"/>
      <c r="J134" s="1345"/>
      <c r="K134" s="1345"/>
      <c r="L134" s="1356">
        <f t="shared" si="3"/>
        <v>0</v>
      </c>
      <c r="M134" s="1345"/>
      <c r="N134" s="1357">
        <f t="shared" si="4"/>
        <v>0</v>
      </c>
    </row>
    <row r="135" spans="1:14" s="1347" customFormat="1" x14ac:dyDescent="0.25">
      <c r="A135" s="1471" t="s">
        <v>3303</v>
      </c>
      <c r="B135" s="1491" t="s">
        <v>2090</v>
      </c>
      <c r="C135" s="1396"/>
      <c r="D135" s="1363"/>
      <c r="E135" s="1345"/>
      <c r="F135" s="1394"/>
      <c r="G135" s="1394"/>
      <c r="H135" s="1345"/>
      <c r="I135" s="1346"/>
      <c r="J135" s="1345"/>
      <c r="K135" s="1345"/>
      <c r="L135" s="1356">
        <f t="shared" si="3"/>
        <v>0</v>
      </c>
      <c r="M135" s="1345"/>
      <c r="N135" s="1357">
        <f t="shared" si="4"/>
        <v>0</v>
      </c>
    </row>
    <row r="136" spans="1:14" s="1347" customFormat="1" x14ac:dyDescent="0.25">
      <c r="A136" s="1471" t="s">
        <v>3304</v>
      </c>
      <c r="B136" s="1491" t="s">
        <v>491</v>
      </c>
      <c r="C136" s="1396"/>
      <c r="D136" s="1363"/>
      <c r="E136" s="1345"/>
      <c r="F136" s="1394"/>
      <c r="G136" s="1394"/>
      <c r="H136" s="1345"/>
      <c r="I136" s="1346"/>
      <c r="J136" s="1345"/>
      <c r="K136" s="1345"/>
      <c r="L136" s="1356">
        <f t="shared" si="3"/>
        <v>0</v>
      </c>
      <c r="M136" s="1345"/>
      <c r="N136" s="1357">
        <f t="shared" si="4"/>
        <v>0</v>
      </c>
    </row>
    <row r="137" spans="1:14" s="1347" customFormat="1" x14ac:dyDescent="0.25">
      <c r="A137" s="1471" t="s">
        <v>3305</v>
      </c>
      <c r="B137" s="1491" t="s">
        <v>2091</v>
      </c>
      <c r="C137" s="1396"/>
      <c r="D137" s="1363"/>
      <c r="E137" s="1345"/>
      <c r="F137" s="1394"/>
      <c r="G137" s="1394"/>
      <c r="H137" s="1345"/>
      <c r="I137" s="1346"/>
      <c r="J137" s="1345"/>
      <c r="K137" s="1345"/>
      <c r="L137" s="1356">
        <f t="shared" si="3"/>
        <v>0</v>
      </c>
      <c r="M137" s="1345"/>
      <c r="N137" s="1357">
        <f t="shared" si="4"/>
        <v>0</v>
      </c>
    </row>
    <row r="138" spans="1:14" s="1347" customFormat="1" x14ac:dyDescent="0.25">
      <c r="A138" s="1471" t="s">
        <v>3306</v>
      </c>
      <c r="B138" s="1491" t="s">
        <v>2092</v>
      </c>
      <c r="C138" s="1396"/>
      <c r="D138" s="1363"/>
      <c r="E138" s="1345"/>
      <c r="F138" s="1394"/>
      <c r="G138" s="1394"/>
      <c r="H138" s="1345"/>
      <c r="I138" s="1346"/>
      <c r="J138" s="1345"/>
      <c r="K138" s="1345"/>
      <c r="L138" s="1356">
        <f t="shared" si="3"/>
        <v>0</v>
      </c>
      <c r="M138" s="1345"/>
      <c r="N138" s="1357">
        <f t="shared" si="4"/>
        <v>0</v>
      </c>
    </row>
    <row r="139" spans="1:14" s="1347" customFormat="1" x14ac:dyDescent="0.25">
      <c r="A139" s="1471" t="s">
        <v>3307</v>
      </c>
      <c r="B139" s="1491" t="s">
        <v>2093</v>
      </c>
      <c r="C139" s="1396"/>
      <c r="D139" s="1363"/>
      <c r="E139" s="1345"/>
      <c r="F139" s="1394"/>
      <c r="G139" s="1394"/>
      <c r="H139" s="1345"/>
      <c r="I139" s="1346"/>
      <c r="J139" s="1345"/>
      <c r="K139" s="1345"/>
      <c r="L139" s="1356">
        <f t="shared" si="3"/>
        <v>0</v>
      </c>
      <c r="M139" s="1345"/>
      <c r="N139" s="1357">
        <f t="shared" si="4"/>
        <v>0</v>
      </c>
    </row>
    <row r="140" spans="1:14" s="1347" customFormat="1" ht="37.5" customHeight="1" x14ac:dyDescent="0.25">
      <c r="A140" s="1471" t="s">
        <v>3308</v>
      </c>
      <c r="B140" s="1491" t="s">
        <v>2094</v>
      </c>
      <c r="C140" s="1396"/>
      <c r="D140" s="1363"/>
      <c r="E140" s="1345"/>
      <c r="F140" s="1394"/>
      <c r="G140" s="1394"/>
      <c r="H140" s="1345"/>
      <c r="I140" s="1346"/>
      <c r="J140" s="1345"/>
      <c r="K140" s="1345"/>
      <c r="L140" s="1356">
        <f t="shared" ref="L140:L203" si="5">SUM(D140:K140)</f>
        <v>0</v>
      </c>
      <c r="M140" s="1345"/>
      <c r="N140" s="1357">
        <f t="shared" ref="N140:N203" si="6">L140*M140</f>
        <v>0</v>
      </c>
    </row>
    <row r="141" spans="1:14" s="1347" customFormat="1" x14ac:dyDescent="0.25">
      <c r="A141" s="1471" t="s">
        <v>3309</v>
      </c>
      <c r="B141" s="1491" t="s">
        <v>2095</v>
      </c>
      <c r="C141" s="1396"/>
      <c r="D141" s="1363"/>
      <c r="E141" s="1345"/>
      <c r="F141" s="1394"/>
      <c r="G141" s="1394"/>
      <c r="H141" s="1345"/>
      <c r="I141" s="1346"/>
      <c r="J141" s="1345"/>
      <c r="K141" s="1345"/>
      <c r="L141" s="1356">
        <f t="shared" si="5"/>
        <v>0</v>
      </c>
      <c r="M141" s="1345"/>
      <c r="N141" s="1357">
        <f t="shared" si="6"/>
        <v>0</v>
      </c>
    </row>
    <row r="142" spans="1:14" s="1347" customFormat="1" x14ac:dyDescent="0.25">
      <c r="A142" s="1471" t="s">
        <v>3310</v>
      </c>
      <c r="B142" s="1491" t="s">
        <v>2096</v>
      </c>
      <c r="C142" s="1396"/>
      <c r="D142" s="1363"/>
      <c r="E142" s="1345"/>
      <c r="F142" s="1394"/>
      <c r="G142" s="1394"/>
      <c r="H142" s="1345"/>
      <c r="I142" s="1346"/>
      <c r="J142" s="1345"/>
      <c r="K142" s="1345"/>
      <c r="L142" s="1356">
        <f t="shared" si="5"/>
        <v>0</v>
      </c>
      <c r="M142" s="1345"/>
      <c r="N142" s="1357">
        <f t="shared" si="6"/>
        <v>0</v>
      </c>
    </row>
    <row r="143" spans="1:14" s="1347" customFormat="1" x14ac:dyDescent="0.25">
      <c r="A143" s="1471" t="s">
        <v>3311</v>
      </c>
      <c r="B143" s="1491" t="s">
        <v>2097</v>
      </c>
      <c r="C143" s="1396"/>
      <c r="D143" s="1363"/>
      <c r="E143" s="1345"/>
      <c r="F143" s="1394"/>
      <c r="G143" s="1394"/>
      <c r="H143" s="1345"/>
      <c r="I143" s="1346"/>
      <c r="J143" s="1345"/>
      <c r="K143" s="1345"/>
      <c r="L143" s="1356">
        <f t="shared" si="5"/>
        <v>0</v>
      </c>
      <c r="M143" s="1345"/>
      <c r="N143" s="1357">
        <f t="shared" si="6"/>
        <v>0</v>
      </c>
    </row>
    <row r="144" spans="1:14" s="1347" customFormat="1" x14ac:dyDescent="0.25">
      <c r="A144" s="1471" t="s">
        <v>3312</v>
      </c>
      <c r="B144" s="1491" t="s">
        <v>2098</v>
      </c>
      <c r="C144" s="1396"/>
      <c r="D144" s="1363"/>
      <c r="E144" s="1345"/>
      <c r="F144" s="1394"/>
      <c r="G144" s="1394"/>
      <c r="H144" s="1345"/>
      <c r="I144" s="1346"/>
      <c r="J144" s="1345"/>
      <c r="K144" s="1345"/>
      <c r="L144" s="1356">
        <f t="shared" si="5"/>
        <v>0</v>
      </c>
      <c r="M144" s="1345"/>
      <c r="N144" s="1357">
        <f t="shared" si="6"/>
        <v>0</v>
      </c>
    </row>
    <row r="145" spans="1:14" s="1347" customFormat="1" x14ac:dyDescent="0.25">
      <c r="A145" s="1471" t="s">
        <v>3313</v>
      </c>
      <c r="B145" s="1491" t="s">
        <v>2099</v>
      </c>
      <c r="C145" s="1396"/>
      <c r="D145" s="1363"/>
      <c r="E145" s="1345"/>
      <c r="F145" s="1394"/>
      <c r="G145" s="1394"/>
      <c r="H145" s="1345"/>
      <c r="I145" s="1346"/>
      <c r="J145" s="1345"/>
      <c r="K145" s="1345"/>
      <c r="L145" s="1356">
        <f t="shared" si="5"/>
        <v>0</v>
      </c>
      <c r="M145" s="1345"/>
      <c r="N145" s="1357">
        <f t="shared" si="6"/>
        <v>0</v>
      </c>
    </row>
    <row r="146" spans="1:14" s="1347" customFormat="1" x14ac:dyDescent="0.25">
      <c r="A146" s="1471" t="s">
        <v>3314</v>
      </c>
      <c r="B146" s="1491" t="s">
        <v>2100</v>
      </c>
      <c r="C146" s="1396"/>
      <c r="D146" s="1363"/>
      <c r="E146" s="1345"/>
      <c r="F146" s="1394"/>
      <c r="G146" s="1394"/>
      <c r="H146" s="1345"/>
      <c r="I146" s="1346"/>
      <c r="J146" s="1345"/>
      <c r="K146" s="1345"/>
      <c r="L146" s="1356">
        <f t="shared" si="5"/>
        <v>0</v>
      </c>
      <c r="M146" s="1345"/>
      <c r="N146" s="1357">
        <f t="shared" si="6"/>
        <v>0</v>
      </c>
    </row>
    <row r="147" spans="1:14" s="1347" customFormat="1" x14ac:dyDescent="0.25">
      <c r="A147" s="1471" t="s">
        <v>3315</v>
      </c>
      <c r="B147" s="1491" t="s">
        <v>2101</v>
      </c>
      <c r="C147" s="1396"/>
      <c r="D147" s="1363"/>
      <c r="E147" s="1345"/>
      <c r="F147" s="1394"/>
      <c r="G147" s="1394"/>
      <c r="H147" s="1345"/>
      <c r="I147" s="1346"/>
      <c r="J147" s="1345"/>
      <c r="K147" s="1345"/>
      <c r="L147" s="1356">
        <f t="shared" si="5"/>
        <v>0</v>
      </c>
      <c r="M147" s="1345"/>
      <c r="N147" s="1357">
        <f t="shared" si="6"/>
        <v>0</v>
      </c>
    </row>
    <row r="148" spans="1:14" s="1347" customFormat="1" x14ac:dyDescent="0.25">
      <c r="A148" s="1471" t="s">
        <v>3316</v>
      </c>
      <c r="B148" s="1491" t="s">
        <v>2102</v>
      </c>
      <c r="C148" s="1396"/>
      <c r="D148" s="1363"/>
      <c r="E148" s="1345"/>
      <c r="F148" s="1394"/>
      <c r="G148" s="1394"/>
      <c r="H148" s="1345"/>
      <c r="I148" s="1346"/>
      <c r="J148" s="1345"/>
      <c r="K148" s="1345"/>
      <c r="L148" s="1356">
        <f t="shared" si="5"/>
        <v>0</v>
      </c>
      <c r="M148" s="1345"/>
      <c r="N148" s="1357">
        <f t="shared" si="6"/>
        <v>0</v>
      </c>
    </row>
    <row r="149" spans="1:14" s="1347" customFormat="1" x14ac:dyDescent="0.25">
      <c r="A149" s="1471" t="s">
        <v>3317</v>
      </c>
      <c r="B149" s="1491" t="s">
        <v>2103</v>
      </c>
      <c r="C149" s="1396"/>
      <c r="D149" s="1363"/>
      <c r="E149" s="1345"/>
      <c r="F149" s="1394"/>
      <c r="G149" s="1394"/>
      <c r="H149" s="1345"/>
      <c r="I149" s="1346"/>
      <c r="J149" s="1345"/>
      <c r="K149" s="1345"/>
      <c r="L149" s="1356">
        <f t="shared" si="5"/>
        <v>0</v>
      </c>
      <c r="M149" s="1345"/>
      <c r="N149" s="1357">
        <f t="shared" si="6"/>
        <v>0</v>
      </c>
    </row>
    <row r="150" spans="1:14" s="1347" customFormat="1" x14ac:dyDescent="0.25">
      <c r="A150" s="1471" t="s">
        <v>3318</v>
      </c>
      <c r="B150" s="1491" t="s">
        <v>2104</v>
      </c>
      <c r="C150" s="1396"/>
      <c r="D150" s="1363"/>
      <c r="E150" s="1345"/>
      <c r="F150" s="1394"/>
      <c r="G150" s="1394"/>
      <c r="H150" s="1345"/>
      <c r="I150" s="1346"/>
      <c r="J150" s="1345"/>
      <c r="K150" s="1345"/>
      <c r="L150" s="1356">
        <f t="shared" si="5"/>
        <v>0</v>
      </c>
      <c r="M150" s="1345"/>
      <c r="N150" s="1357">
        <f t="shared" si="6"/>
        <v>0</v>
      </c>
    </row>
    <row r="151" spans="1:14" s="1347" customFormat="1" x14ac:dyDescent="0.25">
      <c r="A151" s="1471" t="s">
        <v>3319</v>
      </c>
      <c r="B151" s="1491" t="s">
        <v>2105</v>
      </c>
      <c r="C151" s="1396"/>
      <c r="D151" s="1363"/>
      <c r="E151" s="1345"/>
      <c r="F151" s="1394"/>
      <c r="G151" s="1394"/>
      <c r="H151" s="1345"/>
      <c r="I151" s="1346"/>
      <c r="J151" s="1345"/>
      <c r="K151" s="1345"/>
      <c r="L151" s="1356">
        <f t="shared" si="5"/>
        <v>0</v>
      </c>
      <c r="M151" s="1345"/>
      <c r="N151" s="1357">
        <f t="shared" si="6"/>
        <v>0</v>
      </c>
    </row>
    <row r="152" spans="1:14" s="1347" customFormat="1" x14ac:dyDescent="0.25">
      <c r="A152" s="1471" t="s">
        <v>3320</v>
      </c>
      <c r="B152" s="1491" t="s">
        <v>2106</v>
      </c>
      <c r="C152" s="1396"/>
      <c r="D152" s="1363"/>
      <c r="E152" s="1345"/>
      <c r="F152" s="1394"/>
      <c r="G152" s="1394"/>
      <c r="H152" s="1345"/>
      <c r="I152" s="1346"/>
      <c r="J152" s="1345"/>
      <c r="K152" s="1345"/>
      <c r="L152" s="1356">
        <f t="shared" si="5"/>
        <v>0</v>
      </c>
      <c r="M152" s="1345"/>
      <c r="N152" s="1357">
        <f t="shared" si="6"/>
        <v>0</v>
      </c>
    </row>
    <row r="153" spans="1:14" s="1347" customFormat="1" x14ac:dyDescent="0.25">
      <c r="A153" s="1471" t="s">
        <v>3321</v>
      </c>
      <c r="B153" s="1491" t="s">
        <v>2107</v>
      </c>
      <c r="C153" s="1396"/>
      <c r="D153" s="1363"/>
      <c r="E153" s="1345"/>
      <c r="F153" s="1394"/>
      <c r="G153" s="1394"/>
      <c r="H153" s="1345"/>
      <c r="I153" s="1346"/>
      <c r="J153" s="1345"/>
      <c r="K153" s="1345"/>
      <c r="L153" s="1356">
        <f t="shared" si="5"/>
        <v>0</v>
      </c>
      <c r="M153" s="1345"/>
      <c r="N153" s="1357">
        <f t="shared" si="6"/>
        <v>0</v>
      </c>
    </row>
    <row r="154" spans="1:14" s="1347" customFormat="1" x14ac:dyDescent="0.25">
      <c r="A154" s="1471" t="s">
        <v>3322</v>
      </c>
      <c r="B154" s="1491" t="s">
        <v>447</v>
      </c>
      <c r="C154" s="1396"/>
      <c r="D154" s="1363"/>
      <c r="E154" s="1345"/>
      <c r="F154" s="1394"/>
      <c r="G154" s="1394"/>
      <c r="H154" s="1345"/>
      <c r="I154" s="1346"/>
      <c r="J154" s="1345"/>
      <c r="K154" s="1345"/>
      <c r="L154" s="1356">
        <f t="shared" si="5"/>
        <v>0</v>
      </c>
      <c r="M154" s="1345"/>
      <c r="N154" s="1357">
        <f t="shared" si="6"/>
        <v>0</v>
      </c>
    </row>
    <row r="155" spans="1:14" s="1347" customFormat="1" x14ac:dyDescent="0.25">
      <c r="A155" s="1471" t="s">
        <v>3323</v>
      </c>
      <c r="B155" s="1491" t="s">
        <v>448</v>
      </c>
      <c r="C155" s="1396"/>
      <c r="D155" s="1363"/>
      <c r="E155" s="1345"/>
      <c r="F155" s="1394"/>
      <c r="G155" s="1394"/>
      <c r="H155" s="1345"/>
      <c r="I155" s="1346"/>
      <c r="J155" s="1345"/>
      <c r="K155" s="1345"/>
      <c r="L155" s="1356">
        <f t="shared" si="5"/>
        <v>0</v>
      </c>
      <c r="M155" s="1345"/>
      <c r="N155" s="1357">
        <f t="shared" si="6"/>
        <v>0</v>
      </c>
    </row>
    <row r="156" spans="1:14" s="1347" customFormat="1" x14ac:dyDescent="0.25">
      <c r="A156" s="1471" t="s">
        <v>3324</v>
      </c>
      <c r="B156" s="1491" t="s">
        <v>489</v>
      </c>
      <c r="C156" s="1396"/>
      <c r="D156" s="1363"/>
      <c r="E156" s="1345"/>
      <c r="F156" s="1394"/>
      <c r="G156" s="1394"/>
      <c r="H156" s="1345"/>
      <c r="I156" s="1346"/>
      <c r="J156" s="1345"/>
      <c r="K156" s="1345"/>
      <c r="L156" s="1356">
        <f t="shared" si="5"/>
        <v>0</v>
      </c>
      <c r="M156" s="1345"/>
      <c r="N156" s="1357">
        <f t="shared" si="6"/>
        <v>0</v>
      </c>
    </row>
    <row r="157" spans="1:14" s="1347" customFormat="1" x14ac:dyDescent="0.25">
      <c r="A157" s="1471" t="s">
        <v>3325</v>
      </c>
      <c r="B157" s="1491" t="s">
        <v>2108</v>
      </c>
      <c r="C157" s="1396"/>
      <c r="D157" s="1363"/>
      <c r="E157" s="1345"/>
      <c r="F157" s="1394"/>
      <c r="G157" s="1394"/>
      <c r="H157" s="1345"/>
      <c r="I157" s="1346"/>
      <c r="J157" s="1345"/>
      <c r="K157" s="1345"/>
      <c r="L157" s="1356">
        <f t="shared" si="5"/>
        <v>0</v>
      </c>
      <c r="M157" s="1345"/>
      <c r="N157" s="1357">
        <f t="shared" si="6"/>
        <v>0</v>
      </c>
    </row>
    <row r="158" spans="1:14" s="1347" customFormat="1" x14ac:dyDescent="0.25">
      <c r="A158" s="1471" t="s">
        <v>3326</v>
      </c>
      <c r="B158" s="1491" t="s">
        <v>2109</v>
      </c>
      <c r="C158" s="1396"/>
      <c r="D158" s="1363"/>
      <c r="E158" s="1345"/>
      <c r="F158" s="1394"/>
      <c r="G158" s="1394"/>
      <c r="H158" s="1345"/>
      <c r="I158" s="1346"/>
      <c r="J158" s="1345"/>
      <c r="K158" s="1345"/>
      <c r="L158" s="1356">
        <f t="shared" si="5"/>
        <v>0</v>
      </c>
      <c r="M158" s="1345"/>
      <c r="N158" s="1357">
        <f t="shared" si="6"/>
        <v>0</v>
      </c>
    </row>
    <row r="159" spans="1:14" s="1347" customFormat="1" x14ac:dyDescent="0.25">
      <c r="A159" s="1471" t="s">
        <v>3327</v>
      </c>
      <c r="B159" s="1491" t="s">
        <v>2110</v>
      </c>
      <c r="C159" s="1396"/>
      <c r="D159" s="1363"/>
      <c r="E159" s="1345"/>
      <c r="F159" s="1394"/>
      <c r="G159" s="1394"/>
      <c r="H159" s="1345"/>
      <c r="I159" s="1346"/>
      <c r="J159" s="1345"/>
      <c r="K159" s="1345"/>
      <c r="L159" s="1356">
        <f t="shared" si="5"/>
        <v>0</v>
      </c>
      <c r="M159" s="1345"/>
      <c r="N159" s="1357">
        <f t="shared" si="6"/>
        <v>0</v>
      </c>
    </row>
    <row r="160" spans="1:14" s="1347" customFormat="1" x14ac:dyDescent="0.25">
      <c r="A160" s="1471" t="s">
        <v>3328</v>
      </c>
      <c r="B160" s="1491" t="s">
        <v>2111</v>
      </c>
      <c r="C160" s="1396"/>
      <c r="D160" s="1363"/>
      <c r="E160" s="1345"/>
      <c r="F160" s="1394"/>
      <c r="G160" s="1394"/>
      <c r="H160" s="1345"/>
      <c r="I160" s="1346"/>
      <c r="J160" s="1345"/>
      <c r="K160" s="1345"/>
      <c r="L160" s="1356">
        <f t="shared" si="5"/>
        <v>0</v>
      </c>
      <c r="M160" s="1345"/>
      <c r="N160" s="1357">
        <f t="shared" si="6"/>
        <v>0</v>
      </c>
    </row>
    <row r="161" spans="1:14" s="1347" customFormat="1" x14ac:dyDescent="0.25">
      <c r="A161" s="1471" t="s">
        <v>3329</v>
      </c>
      <c r="B161" s="1491" t="s">
        <v>2112</v>
      </c>
      <c r="C161" s="1396"/>
      <c r="D161" s="1363"/>
      <c r="E161" s="1345"/>
      <c r="F161" s="1394"/>
      <c r="G161" s="1394"/>
      <c r="H161" s="1345"/>
      <c r="I161" s="1346"/>
      <c r="J161" s="1345"/>
      <c r="K161" s="1345"/>
      <c r="L161" s="1356">
        <f t="shared" si="5"/>
        <v>0</v>
      </c>
      <c r="M161" s="1345"/>
      <c r="N161" s="1357">
        <f t="shared" si="6"/>
        <v>0</v>
      </c>
    </row>
    <row r="162" spans="1:14" s="1347" customFormat="1" x14ac:dyDescent="0.25">
      <c r="A162" s="1471" t="s">
        <v>3330</v>
      </c>
      <c r="B162" s="1491" t="s">
        <v>2113</v>
      </c>
      <c r="C162" s="1396"/>
      <c r="D162" s="1363"/>
      <c r="E162" s="1345"/>
      <c r="F162" s="1394"/>
      <c r="G162" s="1394"/>
      <c r="H162" s="1345"/>
      <c r="I162" s="1346"/>
      <c r="J162" s="1345"/>
      <c r="K162" s="1345"/>
      <c r="L162" s="1356">
        <f t="shared" si="5"/>
        <v>0</v>
      </c>
      <c r="M162" s="1345"/>
      <c r="N162" s="1357">
        <f t="shared" si="6"/>
        <v>0</v>
      </c>
    </row>
    <row r="163" spans="1:14" s="1347" customFormat="1" x14ac:dyDescent="0.25">
      <c r="A163" s="1471" t="s">
        <v>3331</v>
      </c>
      <c r="B163" s="1491" t="s">
        <v>2114</v>
      </c>
      <c r="C163" s="1396"/>
      <c r="D163" s="1363"/>
      <c r="E163" s="1345"/>
      <c r="F163" s="1394"/>
      <c r="G163" s="1394"/>
      <c r="H163" s="1345"/>
      <c r="I163" s="1346"/>
      <c r="J163" s="1345"/>
      <c r="K163" s="1345"/>
      <c r="L163" s="1356">
        <f t="shared" si="5"/>
        <v>0</v>
      </c>
      <c r="M163" s="1345"/>
      <c r="N163" s="1357">
        <f t="shared" si="6"/>
        <v>0</v>
      </c>
    </row>
    <row r="164" spans="1:14" s="1347" customFormat="1" x14ac:dyDescent="0.25">
      <c r="A164" s="1471" t="s">
        <v>3332</v>
      </c>
      <c r="B164" s="1491" t="s">
        <v>2115</v>
      </c>
      <c r="C164" s="1396"/>
      <c r="D164" s="1363"/>
      <c r="E164" s="1345"/>
      <c r="F164" s="1394"/>
      <c r="G164" s="1394"/>
      <c r="H164" s="1345"/>
      <c r="I164" s="1346"/>
      <c r="J164" s="1345"/>
      <c r="K164" s="1345"/>
      <c r="L164" s="1356">
        <f t="shared" si="5"/>
        <v>0</v>
      </c>
      <c r="M164" s="1345"/>
      <c r="N164" s="1357">
        <f t="shared" si="6"/>
        <v>0</v>
      </c>
    </row>
    <row r="165" spans="1:14" s="1347" customFormat="1" x14ac:dyDescent="0.25">
      <c r="A165" s="1471" t="s">
        <v>3333</v>
      </c>
      <c r="B165" s="1491" t="s">
        <v>2116</v>
      </c>
      <c r="C165" s="1396"/>
      <c r="D165" s="1363"/>
      <c r="E165" s="1345"/>
      <c r="F165" s="1394"/>
      <c r="G165" s="1394"/>
      <c r="H165" s="1345"/>
      <c r="I165" s="1346"/>
      <c r="J165" s="1345"/>
      <c r="K165" s="1345"/>
      <c r="L165" s="1356">
        <f t="shared" si="5"/>
        <v>0</v>
      </c>
      <c r="M165" s="1345"/>
      <c r="N165" s="1357">
        <f t="shared" si="6"/>
        <v>0</v>
      </c>
    </row>
    <row r="166" spans="1:14" s="1347" customFormat="1" x14ac:dyDescent="0.25">
      <c r="A166" s="1471" t="s">
        <v>3334</v>
      </c>
      <c r="B166" s="1491" t="s">
        <v>2117</v>
      </c>
      <c r="C166" s="1396"/>
      <c r="D166" s="1363"/>
      <c r="E166" s="1345"/>
      <c r="F166" s="1394"/>
      <c r="G166" s="1394"/>
      <c r="H166" s="1345"/>
      <c r="I166" s="1346"/>
      <c r="J166" s="1345"/>
      <c r="K166" s="1345"/>
      <c r="L166" s="1356">
        <f t="shared" si="5"/>
        <v>0</v>
      </c>
      <c r="M166" s="1345"/>
      <c r="N166" s="1357">
        <f t="shared" si="6"/>
        <v>0</v>
      </c>
    </row>
    <row r="167" spans="1:14" s="1347" customFormat="1" x14ac:dyDescent="0.25">
      <c r="A167" s="1471" t="s">
        <v>3335</v>
      </c>
      <c r="B167" s="1491" t="s">
        <v>2118</v>
      </c>
      <c r="C167" s="1396"/>
      <c r="D167" s="1363"/>
      <c r="E167" s="1345"/>
      <c r="F167" s="1394"/>
      <c r="G167" s="1394"/>
      <c r="H167" s="1345"/>
      <c r="I167" s="1346"/>
      <c r="J167" s="1345"/>
      <c r="K167" s="1345"/>
      <c r="L167" s="1356">
        <f t="shared" si="5"/>
        <v>0</v>
      </c>
      <c r="M167" s="1345"/>
      <c r="N167" s="1357">
        <f t="shared" si="6"/>
        <v>0</v>
      </c>
    </row>
    <row r="168" spans="1:14" s="1347" customFormat="1" ht="31.5" x14ac:dyDescent="0.25">
      <c r="A168" s="1471" t="s">
        <v>3336</v>
      </c>
      <c r="B168" s="1491" t="s">
        <v>2119</v>
      </c>
      <c r="C168" s="1396"/>
      <c r="D168" s="1363"/>
      <c r="E168" s="1345"/>
      <c r="F168" s="1394"/>
      <c r="G168" s="1394"/>
      <c r="H168" s="1345"/>
      <c r="I168" s="1346"/>
      <c r="J168" s="1345"/>
      <c r="K168" s="1345"/>
      <c r="L168" s="1356">
        <f t="shared" si="5"/>
        <v>0</v>
      </c>
      <c r="M168" s="1345"/>
      <c r="N168" s="1357">
        <f t="shared" si="6"/>
        <v>0</v>
      </c>
    </row>
    <row r="169" spans="1:14" s="1347" customFormat="1" ht="31.5" x14ac:dyDescent="0.25">
      <c r="A169" s="1471" t="s">
        <v>3337</v>
      </c>
      <c r="B169" s="1491" t="s">
        <v>2120</v>
      </c>
      <c r="C169" s="1396"/>
      <c r="D169" s="1363"/>
      <c r="E169" s="1345"/>
      <c r="F169" s="1394"/>
      <c r="G169" s="1394"/>
      <c r="H169" s="1345"/>
      <c r="I169" s="1346"/>
      <c r="J169" s="1345"/>
      <c r="K169" s="1345"/>
      <c r="L169" s="1356">
        <f t="shared" si="5"/>
        <v>0</v>
      </c>
      <c r="M169" s="1345"/>
      <c r="N169" s="1357">
        <f t="shared" si="6"/>
        <v>0</v>
      </c>
    </row>
    <row r="170" spans="1:14" s="1347" customFormat="1" x14ac:dyDescent="0.25">
      <c r="A170" s="1471" t="s">
        <v>3338</v>
      </c>
      <c r="B170" s="1491" t="s">
        <v>2121</v>
      </c>
      <c r="C170" s="1396"/>
      <c r="D170" s="1363"/>
      <c r="E170" s="1345"/>
      <c r="F170" s="1394"/>
      <c r="G170" s="1394"/>
      <c r="H170" s="1345"/>
      <c r="I170" s="1346"/>
      <c r="J170" s="1345"/>
      <c r="K170" s="1345"/>
      <c r="L170" s="1356">
        <f t="shared" si="5"/>
        <v>0</v>
      </c>
      <c r="M170" s="1345"/>
      <c r="N170" s="1357">
        <f t="shared" si="6"/>
        <v>0</v>
      </c>
    </row>
    <row r="171" spans="1:14" s="1347" customFormat="1" x14ac:dyDescent="0.25">
      <c r="A171" s="1471" t="s">
        <v>3339</v>
      </c>
      <c r="B171" s="1491" t="s">
        <v>449</v>
      </c>
      <c r="C171" s="1396"/>
      <c r="D171" s="1363"/>
      <c r="E171" s="1345"/>
      <c r="F171" s="1394"/>
      <c r="G171" s="1394"/>
      <c r="H171" s="1345"/>
      <c r="I171" s="1346"/>
      <c r="J171" s="1345"/>
      <c r="K171" s="1345"/>
      <c r="L171" s="1356">
        <f t="shared" si="5"/>
        <v>0</v>
      </c>
      <c r="M171" s="1345"/>
      <c r="N171" s="1357">
        <f t="shared" si="6"/>
        <v>0</v>
      </c>
    </row>
    <row r="172" spans="1:14" s="1347" customFormat="1" x14ac:dyDescent="0.25">
      <c r="A172" s="1471" t="s">
        <v>3340</v>
      </c>
      <c r="B172" s="1491" t="s">
        <v>2122</v>
      </c>
      <c r="C172" s="1396"/>
      <c r="D172" s="1363"/>
      <c r="E172" s="1345"/>
      <c r="F172" s="1394"/>
      <c r="G172" s="1394"/>
      <c r="H172" s="1345"/>
      <c r="I172" s="1346"/>
      <c r="J172" s="1345"/>
      <c r="K172" s="1345"/>
      <c r="L172" s="1356">
        <f t="shared" si="5"/>
        <v>0</v>
      </c>
      <c r="M172" s="1345"/>
      <c r="N172" s="1357">
        <f t="shared" si="6"/>
        <v>0</v>
      </c>
    </row>
    <row r="173" spans="1:14" s="1347" customFormat="1" x14ac:dyDescent="0.25">
      <c r="A173" s="1471" t="s">
        <v>3341</v>
      </c>
      <c r="B173" s="1491" t="s">
        <v>2123</v>
      </c>
      <c r="C173" s="1396"/>
      <c r="D173" s="1363"/>
      <c r="E173" s="1345"/>
      <c r="F173" s="1394"/>
      <c r="G173" s="1394"/>
      <c r="H173" s="1345"/>
      <c r="I173" s="1346"/>
      <c r="J173" s="1345"/>
      <c r="K173" s="1345"/>
      <c r="L173" s="1356">
        <f t="shared" si="5"/>
        <v>0</v>
      </c>
      <c r="M173" s="1345"/>
      <c r="N173" s="1357">
        <f t="shared" si="6"/>
        <v>0</v>
      </c>
    </row>
    <row r="174" spans="1:14" s="1347" customFormat="1" ht="31.5" x14ac:dyDescent="0.25">
      <c r="A174" s="1471" t="s">
        <v>3342</v>
      </c>
      <c r="B174" s="1491" t="s">
        <v>2124</v>
      </c>
      <c r="C174" s="1396"/>
      <c r="D174" s="1363"/>
      <c r="E174" s="1345"/>
      <c r="F174" s="1394"/>
      <c r="G174" s="1394"/>
      <c r="H174" s="1345"/>
      <c r="I174" s="1346"/>
      <c r="J174" s="1345"/>
      <c r="K174" s="1345"/>
      <c r="L174" s="1356">
        <f t="shared" si="5"/>
        <v>0</v>
      </c>
      <c r="M174" s="1345"/>
      <c r="N174" s="1357">
        <f t="shared" si="6"/>
        <v>0</v>
      </c>
    </row>
    <row r="175" spans="1:14" s="1347" customFormat="1" x14ac:dyDescent="0.25">
      <c r="A175" s="1471" t="s">
        <v>3343</v>
      </c>
      <c r="B175" s="1491" t="s">
        <v>2125</v>
      </c>
      <c r="C175" s="1396"/>
      <c r="D175" s="1363"/>
      <c r="E175" s="1345"/>
      <c r="F175" s="1394"/>
      <c r="G175" s="1394"/>
      <c r="H175" s="1345"/>
      <c r="I175" s="1346"/>
      <c r="J175" s="1345"/>
      <c r="K175" s="1345"/>
      <c r="L175" s="1356">
        <f t="shared" si="5"/>
        <v>0</v>
      </c>
      <c r="M175" s="1345"/>
      <c r="N175" s="1357">
        <f t="shared" si="6"/>
        <v>0</v>
      </c>
    </row>
    <row r="176" spans="1:14" s="1347" customFormat="1" x14ac:dyDescent="0.25">
      <c r="A176" s="1471" t="s">
        <v>3344</v>
      </c>
      <c r="B176" s="1491" t="s">
        <v>2126</v>
      </c>
      <c r="C176" s="1396"/>
      <c r="D176" s="1363"/>
      <c r="E176" s="1345"/>
      <c r="F176" s="1394"/>
      <c r="G176" s="1394"/>
      <c r="H176" s="1345"/>
      <c r="I176" s="1346"/>
      <c r="J176" s="1345"/>
      <c r="K176" s="1345"/>
      <c r="L176" s="1356">
        <f t="shared" si="5"/>
        <v>0</v>
      </c>
      <c r="M176" s="1345"/>
      <c r="N176" s="1357">
        <f t="shared" si="6"/>
        <v>0</v>
      </c>
    </row>
    <row r="177" spans="1:14" s="1347" customFormat="1" x14ac:dyDescent="0.25">
      <c r="A177" s="1471" t="s">
        <v>3345</v>
      </c>
      <c r="B177" s="1493" t="s">
        <v>450</v>
      </c>
      <c r="C177" s="1398"/>
      <c r="D177" s="1363"/>
      <c r="E177" s="1345"/>
      <c r="F177" s="1394"/>
      <c r="G177" s="1394"/>
      <c r="H177" s="1345"/>
      <c r="I177" s="1346"/>
      <c r="J177" s="1345"/>
      <c r="K177" s="1345"/>
      <c r="L177" s="1356">
        <f t="shared" si="5"/>
        <v>0</v>
      </c>
      <c r="M177" s="1345"/>
      <c r="N177" s="1357">
        <f t="shared" si="6"/>
        <v>0</v>
      </c>
    </row>
    <row r="178" spans="1:14" s="1347" customFormat="1" ht="30.75" customHeight="1" x14ac:dyDescent="0.25">
      <c r="A178" s="1471" t="s">
        <v>3676</v>
      </c>
      <c r="B178" s="1493" t="s">
        <v>3677</v>
      </c>
      <c r="C178" s="1398"/>
      <c r="D178" s="1363"/>
      <c r="E178" s="1345"/>
      <c r="F178" s="1394"/>
      <c r="G178" s="1394"/>
      <c r="H178" s="1345"/>
      <c r="I178" s="1346"/>
      <c r="J178" s="1345"/>
      <c r="K178" s="1345"/>
      <c r="L178" s="1356">
        <f t="shared" si="5"/>
        <v>0</v>
      </c>
      <c r="M178" s="1345"/>
      <c r="N178" s="1357">
        <f t="shared" si="6"/>
        <v>0</v>
      </c>
    </row>
    <row r="179" spans="1:14" s="1347" customFormat="1" ht="32.25" customHeight="1" x14ac:dyDescent="0.25">
      <c r="A179" s="1471" t="s">
        <v>3678</v>
      </c>
      <c r="B179" s="1493" t="s">
        <v>3679</v>
      </c>
      <c r="C179" s="1398"/>
      <c r="D179" s="1363"/>
      <c r="E179" s="1345"/>
      <c r="F179" s="1394"/>
      <c r="G179" s="1394"/>
      <c r="H179" s="1345"/>
      <c r="I179" s="1346"/>
      <c r="J179" s="1345"/>
      <c r="K179" s="1345"/>
      <c r="L179" s="1356">
        <f t="shared" si="5"/>
        <v>0</v>
      </c>
      <c r="M179" s="1345"/>
      <c r="N179" s="1357">
        <f t="shared" si="6"/>
        <v>0</v>
      </c>
    </row>
    <row r="180" spans="1:14" s="1347" customFormat="1" ht="30" customHeight="1" x14ac:dyDescent="0.25">
      <c r="A180" s="1471" t="s">
        <v>3680</v>
      </c>
      <c r="B180" s="1493" t="s">
        <v>3681</v>
      </c>
      <c r="C180" s="1398"/>
      <c r="D180" s="1363"/>
      <c r="E180" s="1345"/>
      <c r="F180" s="1394"/>
      <c r="G180" s="1394"/>
      <c r="H180" s="1345"/>
      <c r="I180" s="1346"/>
      <c r="J180" s="1345"/>
      <c r="K180" s="1345"/>
      <c r="L180" s="1356">
        <f t="shared" si="5"/>
        <v>0</v>
      </c>
      <c r="M180" s="1345"/>
      <c r="N180" s="1357">
        <f t="shared" si="6"/>
        <v>0</v>
      </c>
    </row>
    <row r="181" spans="1:14" s="1347" customFormat="1" x14ac:dyDescent="0.25">
      <c r="A181" s="1471" t="s">
        <v>3682</v>
      </c>
      <c r="B181" s="1493" t="s">
        <v>3683</v>
      </c>
      <c r="C181" s="1398"/>
      <c r="D181" s="1363"/>
      <c r="E181" s="1345"/>
      <c r="F181" s="1394"/>
      <c r="G181" s="1394"/>
      <c r="H181" s="1345"/>
      <c r="I181" s="1346"/>
      <c r="J181" s="1345"/>
      <c r="K181" s="1345"/>
      <c r="L181" s="1356">
        <f t="shared" si="5"/>
        <v>0</v>
      </c>
      <c r="M181" s="1345"/>
      <c r="N181" s="1357">
        <f t="shared" si="6"/>
        <v>0</v>
      </c>
    </row>
    <row r="182" spans="1:14" s="1347" customFormat="1" ht="31.5" x14ac:dyDescent="0.25">
      <c r="A182" s="1471" t="s">
        <v>3684</v>
      </c>
      <c r="B182" s="1493" t="s">
        <v>3685</v>
      </c>
      <c r="C182" s="1398"/>
      <c r="D182" s="1363"/>
      <c r="E182" s="1345"/>
      <c r="F182" s="1394"/>
      <c r="G182" s="1394"/>
      <c r="H182" s="1345"/>
      <c r="I182" s="1346"/>
      <c r="J182" s="1345"/>
      <c r="K182" s="1345"/>
      <c r="L182" s="1356">
        <f t="shared" si="5"/>
        <v>0</v>
      </c>
      <c r="M182" s="1345"/>
      <c r="N182" s="1357">
        <f t="shared" si="6"/>
        <v>0</v>
      </c>
    </row>
    <row r="183" spans="1:14" s="1347" customFormat="1" x14ac:dyDescent="0.25">
      <c r="A183" s="1471" t="s">
        <v>816</v>
      </c>
      <c r="B183" s="1490" t="s">
        <v>3284</v>
      </c>
      <c r="C183" s="1395"/>
      <c r="D183" s="1363"/>
      <c r="E183" s="1345"/>
      <c r="F183" s="1394"/>
      <c r="G183" s="1394"/>
      <c r="H183" s="1345"/>
      <c r="I183" s="1346"/>
      <c r="J183" s="1345"/>
      <c r="K183" s="1345"/>
      <c r="L183" s="1356">
        <f t="shared" si="5"/>
        <v>0</v>
      </c>
      <c r="M183" s="1345"/>
      <c r="N183" s="1357">
        <f t="shared" si="6"/>
        <v>0</v>
      </c>
    </row>
    <row r="184" spans="1:14" s="1347" customFormat="1" x14ac:dyDescent="0.25">
      <c r="A184" s="1471" t="s">
        <v>67</v>
      </c>
      <c r="B184" s="1494" t="s">
        <v>256</v>
      </c>
      <c r="C184" s="1399"/>
      <c r="D184" s="1363"/>
      <c r="E184" s="1345"/>
      <c r="F184" s="1394"/>
      <c r="G184" s="1394"/>
      <c r="H184" s="1345"/>
      <c r="I184" s="1346"/>
      <c r="J184" s="1345"/>
      <c r="K184" s="1345"/>
      <c r="L184" s="1356">
        <f t="shared" si="5"/>
        <v>0</v>
      </c>
      <c r="M184" s="1345"/>
      <c r="N184" s="1357">
        <f t="shared" si="6"/>
        <v>0</v>
      </c>
    </row>
    <row r="185" spans="1:14" s="1347" customFormat="1" x14ac:dyDescent="0.25">
      <c r="A185" s="1471" t="s">
        <v>68</v>
      </c>
      <c r="B185" s="1494" t="s">
        <v>1669</v>
      </c>
      <c r="C185" s="1399"/>
      <c r="D185" s="1363"/>
      <c r="E185" s="1345"/>
      <c r="F185" s="1394"/>
      <c r="G185" s="1394"/>
      <c r="H185" s="1345"/>
      <c r="I185" s="1346"/>
      <c r="J185" s="1345"/>
      <c r="K185" s="1345"/>
      <c r="L185" s="1356">
        <f t="shared" si="5"/>
        <v>0</v>
      </c>
      <c r="M185" s="1345"/>
      <c r="N185" s="1357">
        <f t="shared" si="6"/>
        <v>0</v>
      </c>
    </row>
    <row r="186" spans="1:14" s="1347" customFormat="1" x14ac:dyDescent="0.25">
      <c r="A186" s="1471" t="s">
        <v>76</v>
      </c>
      <c r="B186" s="1472" t="s">
        <v>3346</v>
      </c>
      <c r="C186" s="1359"/>
      <c r="D186" s="1363"/>
      <c r="E186" s="1345"/>
      <c r="F186" s="1394"/>
      <c r="G186" s="1394"/>
      <c r="H186" s="1345"/>
      <c r="I186" s="1346"/>
      <c r="J186" s="1345"/>
      <c r="K186" s="1345"/>
      <c r="L186" s="1356">
        <f t="shared" si="5"/>
        <v>0</v>
      </c>
      <c r="M186" s="1345"/>
      <c r="N186" s="1357">
        <f t="shared" si="6"/>
        <v>0</v>
      </c>
    </row>
    <row r="187" spans="1:14" s="1347" customFormat="1" ht="24.75" customHeight="1" x14ac:dyDescent="0.25">
      <c r="A187" s="1471" t="s">
        <v>206</v>
      </c>
      <c r="B187" s="1472" t="s">
        <v>3717</v>
      </c>
      <c r="C187" s="1359"/>
      <c r="D187" s="1363"/>
      <c r="E187" s="1345"/>
      <c r="F187" s="1394"/>
      <c r="G187" s="1394"/>
      <c r="H187" s="1345"/>
      <c r="I187" s="1346"/>
      <c r="J187" s="1345"/>
      <c r="K187" s="1345"/>
      <c r="L187" s="1356">
        <f t="shared" si="5"/>
        <v>0</v>
      </c>
      <c r="M187" s="1345"/>
      <c r="N187" s="1357">
        <f t="shared" si="6"/>
        <v>0</v>
      </c>
    </row>
    <row r="188" spans="1:14" s="1347" customFormat="1" x14ac:dyDescent="0.25">
      <c r="A188" s="1471" t="s">
        <v>144</v>
      </c>
      <c r="B188" s="1472" t="s">
        <v>260</v>
      </c>
      <c r="C188" s="1359"/>
      <c r="D188" s="1363"/>
      <c r="E188" s="1345"/>
      <c r="F188" s="1394"/>
      <c r="G188" s="1394"/>
      <c r="H188" s="1345"/>
      <c r="I188" s="1346"/>
      <c r="J188" s="1345"/>
      <c r="K188" s="1345"/>
      <c r="L188" s="1356">
        <f t="shared" si="5"/>
        <v>0</v>
      </c>
      <c r="M188" s="1345"/>
      <c r="N188" s="1357">
        <f t="shared" si="6"/>
        <v>0</v>
      </c>
    </row>
    <row r="189" spans="1:14" s="1347" customFormat="1" x14ac:dyDescent="0.25">
      <c r="A189" s="1471" t="s">
        <v>207</v>
      </c>
      <c r="B189" s="1472" t="s">
        <v>257</v>
      </c>
      <c r="C189" s="1359"/>
      <c r="D189" s="1363"/>
      <c r="E189" s="1345"/>
      <c r="F189" s="1394"/>
      <c r="G189" s="1394"/>
      <c r="H189" s="1345"/>
      <c r="I189" s="1346"/>
      <c r="J189" s="1345"/>
      <c r="K189" s="1345"/>
      <c r="L189" s="1356">
        <f t="shared" si="5"/>
        <v>0</v>
      </c>
      <c r="M189" s="1345"/>
      <c r="N189" s="1357">
        <f t="shared" si="6"/>
        <v>0</v>
      </c>
    </row>
    <row r="190" spans="1:14" s="1347" customFormat="1" x14ac:dyDescent="0.25">
      <c r="A190" s="1471" t="s">
        <v>786</v>
      </c>
      <c r="B190" s="1472" t="s">
        <v>3347</v>
      </c>
      <c r="C190" s="1359"/>
      <c r="D190" s="1363"/>
      <c r="E190" s="1345"/>
      <c r="F190" s="1394"/>
      <c r="G190" s="1394"/>
      <c r="H190" s="1345"/>
      <c r="I190" s="1346"/>
      <c r="J190" s="1345"/>
      <c r="K190" s="1345"/>
      <c r="L190" s="1356">
        <f t="shared" si="5"/>
        <v>0</v>
      </c>
      <c r="M190" s="1345"/>
      <c r="N190" s="1357">
        <f t="shared" si="6"/>
        <v>0</v>
      </c>
    </row>
    <row r="191" spans="1:14" s="1347" customFormat="1" x14ac:dyDescent="0.25">
      <c r="A191" s="1469" t="s">
        <v>825</v>
      </c>
      <c r="B191" s="1495" t="s">
        <v>268</v>
      </c>
      <c r="C191" s="1392"/>
      <c r="D191" s="1363"/>
      <c r="E191" s="1345"/>
      <c r="F191" s="1394"/>
      <c r="G191" s="1394"/>
      <c r="H191" s="1345"/>
      <c r="I191" s="1346"/>
      <c r="J191" s="1345"/>
      <c r="K191" s="1345"/>
      <c r="L191" s="1356">
        <f t="shared" si="5"/>
        <v>0</v>
      </c>
      <c r="M191" s="1345"/>
      <c r="N191" s="1357">
        <f t="shared" si="6"/>
        <v>0</v>
      </c>
    </row>
    <row r="192" spans="1:14" s="1347" customFormat="1" x14ac:dyDescent="0.25">
      <c r="A192" s="1471" t="s">
        <v>219</v>
      </c>
      <c r="B192" s="1477" t="s">
        <v>269</v>
      </c>
      <c r="C192" s="1354"/>
      <c r="D192" s="1363"/>
      <c r="E192" s="1345"/>
      <c r="F192" s="1394"/>
      <c r="G192" s="1394"/>
      <c r="H192" s="1345"/>
      <c r="I192" s="1346"/>
      <c r="J192" s="1345"/>
      <c r="K192" s="1345"/>
      <c r="L192" s="1356">
        <f t="shared" si="5"/>
        <v>0</v>
      </c>
      <c r="M192" s="1345"/>
      <c r="N192" s="1357">
        <f t="shared" si="6"/>
        <v>0</v>
      </c>
    </row>
    <row r="193" spans="1:14" s="1347" customFormat="1" x14ac:dyDescent="0.25">
      <c r="A193" s="1471" t="s">
        <v>220</v>
      </c>
      <c r="B193" s="1477" t="s">
        <v>270</v>
      </c>
      <c r="C193" s="1354"/>
      <c r="D193" s="1363"/>
      <c r="E193" s="1345"/>
      <c r="F193" s="1394"/>
      <c r="G193" s="1394"/>
      <c r="H193" s="1345"/>
      <c r="I193" s="1346"/>
      <c r="J193" s="1345"/>
      <c r="K193" s="1345"/>
      <c r="L193" s="1356">
        <f t="shared" si="5"/>
        <v>0</v>
      </c>
      <c r="M193" s="1345"/>
      <c r="N193" s="1357">
        <f t="shared" si="6"/>
        <v>0</v>
      </c>
    </row>
    <row r="194" spans="1:14" s="1347" customFormat="1" x14ac:dyDescent="0.25">
      <c r="A194" s="1471" t="s">
        <v>221</v>
      </c>
      <c r="B194" s="1477" t="s">
        <v>3348</v>
      </c>
      <c r="C194" s="1354"/>
      <c r="D194" s="1363"/>
      <c r="E194" s="1345"/>
      <c r="F194" s="1394"/>
      <c r="G194" s="1394"/>
      <c r="H194" s="1345"/>
      <c r="I194" s="1346"/>
      <c r="J194" s="1345"/>
      <c r="K194" s="1345"/>
      <c r="L194" s="1356">
        <f t="shared" si="5"/>
        <v>0</v>
      </c>
      <c r="M194" s="1345"/>
      <c r="N194" s="1357">
        <f t="shared" si="6"/>
        <v>0</v>
      </c>
    </row>
    <row r="195" spans="1:14" s="1347" customFormat="1" ht="31.5" x14ac:dyDescent="0.25">
      <c r="A195" s="1471" t="s">
        <v>222</v>
      </c>
      <c r="B195" s="1477" t="s">
        <v>3350</v>
      </c>
      <c r="C195" s="1354"/>
      <c r="D195" s="1363"/>
      <c r="E195" s="1345"/>
      <c r="F195" s="1394"/>
      <c r="G195" s="1394"/>
      <c r="H195" s="1345"/>
      <c r="I195" s="1346"/>
      <c r="J195" s="1345"/>
      <c r="K195" s="1345"/>
      <c r="L195" s="1356">
        <f t="shared" si="5"/>
        <v>0</v>
      </c>
      <c r="M195" s="1345"/>
      <c r="N195" s="1357">
        <f t="shared" si="6"/>
        <v>0</v>
      </c>
    </row>
    <row r="196" spans="1:14" s="1376" customFormat="1" x14ac:dyDescent="0.25">
      <c r="A196" s="1471" t="s">
        <v>223</v>
      </c>
      <c r="B196" s="1477" t="s">
        <v>2072</v>
      </c>
      <c r="C196" s="1354"/>
      <c r="D196" s="1400"/>
      <c r="E196" s="1401"/>
      <c r="F196" s="1402"/>
      <c r="G196" s="1402"/>
      <c r="H196" s="1374"/>
      <c r="I196" s="1375"/>
      <c r="J196" s="1374"/>
      <c r="K196" s="1374"/>
      <c r="L196" s="1356">
        <f t="shared" si="5"/>
        <v>0</v>
      </c>
      <c r="M196" s="1374"/>
      <c r="N196" s="1357">
        <f t="shared" si="6"/>
        <v>0</v>
      </c>
    </row>
    <row r="197" spans="1:14" s="1376" customFormat="1" x14ac:dyDescent="0.25">
      <c r="A197" s="1469" t="s">
        <v>3349</v>
      </c>
      <c r="B197" s="1495" t="s">
        <v>3718</v>
      </c>
      <c r="C197" s="1392"/>
      <c r="D197" s="1400"/>
      <c r="E197" s="1401"/>
      <c r="F197" s="1402"/>
      <c r="G197" s="1402"/>
      <c r="H197" s="1354"/>
      <c r="I197" s="1355"/>
      <c r="J197" s="1374"/>
      <c r="K197" s="1374"/>
      <c r="L197" s="1356">
        <f t="shared" si="5"/>
        <v>0</v>
      </c>
      <c r="M197" s="1374"/>
      <c r="N197" s="1357">
        <f t="shared" si="6"/>
        <v>0</v>
      </c>
    </row>
    <row r="198" spans="1:14" s="1376" customFormat="1" x14ac:dyDescent="0.25">
      <c r="A198" s="1496" t="s">
        <v>252</v>
      </c>
      <c r="B198" s="1477" t="s">
        <v>3719</v>
      </c>
      <c r="C198" s="1354"/>
      <c r="D198" s="1400"/>
      <c r="E198" s="1401"/>
      <c r="F198" s="1402"/>
      <c r="G198" s="1402"/>
      <c r="H198" s="1374"/>
      <c r="I198" s="1375"/>
      <c r="J198" s="1374"/>
      <c r="K198" s="1374"/>
      <c r="L198" s="1356">
        <f t="shared" si="5"/>
        <v>0</v>
      </c>
      <c r="M198" s="1374"/>
      <c r="N198" s="1357">
        <f t="shared" si="6"/>
        <v>0</v>
      </c>
    </row>
    <row r="199" spans="1:14" s="1376" customFormat="1" x14ac:dyDescent="0.25">
      <c r="A199" s="1496" t="s">
        <v>253</v>
      </c>
      <c r="B199" s="1477" t="s">
        <v>2128</v>
      </c>
      <c r="C199" s="1354"/>
      <c r="D199" s="1400"/>
      <c r="E199" s="1401"/>
      <c r="F199" s="1402"/>
      <c r="G199" s="1402"/>
      <c r="H199" s="1374"/>
      <c r="I199" s="1375"/>
      <c r="J199" s="1374"/>
      <c r="K199" s="1374"/>
      <c r="L199" s="1356">
        <f t="shared" si="5"/>
        <v>0</v>
      </c>
      <c r="M199" s="1374"/>
      <c r="N199" s="1357">
        <f t="shared" si="6"/>
        <v>0</v>
      </c>
    </row>
    <row r="200" spans="1:14" s="1376" customFormat="1" x14ac:dyDescent="0.25">
      <c r="A200" s="1496" t="s">
        <v>254</v>
      </c>
      <c r="B200" s="1477" t="s">
        <v>2129</v>
      </c>
      <c r="C200" s="1354"/>
      <c r="D200" s="1400"/>
      <c r="E200" s="1401"/>
      <c r="F200" s="1402"/>
      <c r="G200" s="1402"/>
      <c r="H200" s="1374"/>
      <c r="I200" s="1375"/>
      <c r="J200" s="1374"/>
      <c r="K200" s="1374"/>
      <c r="L200" s="1356">
        <f t="shared" si="5"/>
        <v>0</v>
      </c>
      <c r="M200" s="1374"/>
      <c r="N200" s="1357">
        <f t="shared" si="6"/>
        <v>0</v>
      </c>
    </row>
    <row r="201" spans="1:14" s="1376" customFormat="1" x14ac:dyDescent="0.25">
      <c r="A201" s="1496" t="s">
        <v>255</v>
      </c>
      <c r="B201" s="1477" t="s">
        <v>3720</v>
      </c>
      <c r="C201" s="1354"/>
      <c r="D201" s="1400"/>
      <c r="E201" s="1401"/>
      <c r="F201" s="1402"/>
      <c r="G201" s="1402"/>
      <c r="H201" s="1374"/>
      <c r="I201" s="1375"/>
      <c r="J201" s="1374"/>
      <c r="K201" s="1374"/>
      <c r="L201" s="1356">
        <f t="shared" si="5"/>
        <v>0</v>
      </c>
      <c r="M201" s="1374"/>
      <c r="N201" s="1357">
        <f t="shared" si="6"/>
        <v>0</v>
      </c>
    </row>
    <row r="202" spans="1:14" s="1376" customFormat="1" x14ac:dyDescent="0.25">
      <c r="A202" s="1496" t="s">
        <v>3352</v>
      </c>
      <c r="B202" s="1477" t="s">
        <v>3721</v>
      </c>
      <c r="C202" s="1354"/>
      <c r="D202" s="1400"/>
      <c r="E202" s="1401"/>
      <c r="F202" s="1402"/>
      <c r="G202" s="1402"/>
      <c r="H202" s="1374"/>
      <c r="I202" s="1375"/>
      <c r="J202" s="1374"/>
      <c r="K202" s="1374"/>
      <c r="L202" s="1356">
        <f t="shared" si="5"/>
        <v>0</v>
      </c>
      <c r="M202" s="1374"/>
      <c r="N202" s="1357">
        <f t="shared" si="6"/>
        <v>0</v>
      </c>
    </row>
    <row r="203" spans="1:14" s="1376" customFormat="1" x14ac:dyDescent="0.25">
      <c r="A203" s="1496" t="s">
        <v>3353</v>
      </c>
      <c r="B203" s="1477" t="s">
        <v>3722</v>
      </c>
      <c r="C203" s="1354"/>
      <c r="D203" s="1400"/>
      <c r="E203" s="1401"/>
      <c r="F203" s="1402"/>
      <c r="G203" s="1402"/>
      <c r="H203" s="1374"/>
      <c r="I203" s="1375"/>
      <c r="J203" s="1374"/>
      <c r="K203" s="1374"/>
      <c r="L203" s="1356">
        <f t="shared" si="5"/>
        <v>0</v>
      </c>
      <c r="M203" s="1374"/>
      <c r="N203" s="1357">
        <f t="shared" si="6"/>
        <v>0</v>
      </c>
    </row>
    <row r="204" spans="1:14" s="1376" customFormat="1" x14ac:dyDescent="0.25">
      <c r="A204" s="1496" t="s">
        <v>792</v>
      </c>
      <c r="B204" s="1477" t="s">
        <v>2130</v>
      </c>
      <c r="C204" s="1354"/>
      <c r="D204" s="1400"/>
      <c r="E204" s="1401"/>
      <c r="F204" s="1402"/>
      <c r="G204" s="1402"/>
      <c r="H204" s="1374"/>
      <c r="I204" s="1375"/>
      <c r="J204" s="1374"/>
      <c r="K204" s="1374"/>
      <c r="L204" s="1356">
        <f t="shared" ref="L204:L267" si="7">SUM(D204:K204)</f>
        <v>0</v>
      </c>
      <c r="M204" s="1374"/>
      <c r="N204" s="1357">
        <f t="shared" ref="N204:N267" si="8">L204*M204</f>
        <v>0</v>
      </c>
    </row>
    <row r="205" spans="1:14" s="1376" customFormat="1" x14ac:dyDescent="0.25">
      <c r="A205" s="1496" t="s">
        <v>794</v>
      </c>
      <c r="B205" s="1477" t="s">
        <v>267</v>
      </c>
      <c r="C205" s="1354"/>
      <c r="D205" s="1400"/>
      <c r="E205" s="1401"/>
      <c r="F205" s="1402"/>
      <c r="G205" s="1402"/>
      <c r="H205" s="1374"/>
      <c r="I205" s="1375"/>
      <c r="J205" s="1374"/>
      <c r="K205" s="1374"/>
      <c r="L205" s="1356">
        <f t="shared" si="7"/>
        <v>0</v>
      </c>
      <c r="M205" s="1374"/>
      <c r="N205" s="1357">
        <f t="shared" si="8"/>
        <v>0</v>
      </c>
    </row>
    <row r="206" spans="1:14" s="1376" customFormat="1" x14ac:dyDescent="0.25">
      <c r="A206" s="1496" t="s">
        <v>795</v>
      </c>
      <c r="B206" s="1477" t="s">
        <v>2131</v>
      </c>
      <c r="C206" s="1354"/>
      <c r="D206" s="1400"/>
      <c r="E206" s="1401"/>
      <c r="F206" s="1402"/>
      <c r="G206" s="1402"/>
      <c r="H206" s="1374"/>
      <c r="I206" s="1375"/>
      <c r="J206" s="1374"/>
      <c r="K206" s="1374"/>
      <c r="L206" s="1356">
        <f t="shared" si="7"/>
        <v>0</v>
      </c>
      <c r="M206" s="1374"/>
      <c r="N206" s="1357">
        <f t="shared" si="8"/>
        <v>0</v>
      </c>
    </row>
    <row r="207" spans="1:14" s="1376" customFormat="1" x14ac:dyDescent="0.25">
      <c r="A207" s="1496" t="s">
        <v>796</v>
      </c>
      <c r="B207" s="1477" t="s">
        <v>1183</v>
      </c>
      <c r="C207" s="1354"/>
      <c r="D207" s="1400"/>
      <c r="E207" s="1401"/>
      <c r="F207" s="1402"/>
      <c r="G207" s="1402"/>
      <c r="H207" s="1374"/>
      <c r="I207" s="1375"/>
      <c r="J207" s="1374"/>
      <c r="K207" s="1374"/>
      <c r="L207" s="1356">
        <f t="shared" si="7"/>
        <v>0</v>
      </c>
      <c r="M207" s="1374"/>
      <c r="N207" s="1357">
        <f t="shared" si="8"/>
        <v>0</v>
      </c>
    </row>
    <row r="208" spans="1:14" s="1376" customFormat="1" ht="30.75" customHeight="1" x14ac:dyDescent="0.25">
      <c r="A208" s="1496" t="s">
        <v>797</v>
      </c>
      <c r="B208" s="1477" t="s">
        <v>2132</v>
      </c>
      <c r="C208" s="1354"/>
      <c r="D208" s="1400"/>
      <c r="E208" s="1401"/>
      <c r="F208" s="1402"/>
      <c r="G208" s="1402"/>
      <c r="H208" s="1374"/>
      <c r="I208" s="1375"/>
      <c r="J208" s="1374"/>
      <c r="K208" s="1374"/>
      <c r="L208" s="1356">
        <f t="shared" si="7"/>
        <v>0</v>
      </c>
      <c r="M208" s="1374"/>
      <c r="N208" s="1357">
        <f t="shared" si="8"/>
        <v>0</v>
      </c>
    </row>
    <row r="209" spans="1:14" s="1376" customFormat="1" x14ac:dyDescent="0.25">
      <c r="A209" s="1496" t="s">
        <v>802</v>
      </c>
      <c r="B209" s="1477" t="s">
        <v>1058</v>
      </c>
      <c r="C209" s="1354"/>
      <c r="D209" s="1400"/>
      <c r="E209" s="1401"/>
      <c r="F209" s="1402"/>
      <c r="G209" s="1402"/>
      <c r="H209" s="1374"/>
      <c r="I209" s="1375"/>
      <c r="J209" s="1374"/>
      <c r="K209" s="1374"/>
      <c r="L209" s="1356">
        <f t="shared" si="7"/>
        <v>0</v>
      </c>
      <c r="M209" s="1374"/>
      <c r="N209" s="1357">
        <f t="shared" si="8"/>
        <v>0</v>
      </c>
    </row>
    <row r="210" spans="1:14" s="1376" customFormat="1" x14ac:dyDescent="0.25">
      <c r="A210" s="1496" t="s">
        <v>799</v>
      </c>
      <c r="B210" s="1477" t="s">
        <v>1059</v>
      </c>
      <c r="C210" s="1354"/>
      <c r="D210" s="1400"/>
      <c r="E210" s="1401"/>
      <c r="F210" s="1402"/>
      <c r="G210" s="1402"/>
      <c r="H210" s="1374"/>
      <c r="I210" s="1375"/>
      <c r="J210" s="1374"/>
      <c r="K210" s="1374"/>
      <c r="L210" s="1356">
        <f t="shared" si="7"/>
        <v>0</v>
      </c>
      <c r="M210" s="1374"/>
      <c r="N210" s="1357">
        <f t="shared" si="8"/>
        <v>0</v>
      </c>
    </row>
    <row r="211" spans="1:14" s="1376" customFormat="1" x14ac:dyDescent="0.25">
      <c r="A211" s="1496" t="s">
        <v>800</v>
      </c>
      <c r="B211" s="1477" t="s">
        <v>1060</v>
      </c>
      <c r="C211" s="1354"/>
      <c r="D211" s="1368"/>
      <c r="E211" s="1401"/>
      <c r="F211" s="1403"/>
      <c r="G211" s="1403"/>
      <c r="H211" s="1354"/>
      <c r="I211" s="1377"/>
      <c r="J211" s="1374"/>
      <c r="K211" s="1374"/>
      <c r="L211" s="1356">
        <f t="shared" si="7"/>
        <v>0</v>
      </c>
      <c r="M211" s="1374"/>
      <c r="N211" s="1357">
        <f t="shared" si="8"/>
        <v>0</v>
      </c>
    </row>
    <row r="212" spans="1:14" s="1376" customFormat="1" x14ac:dyDescent="0.25">
      <c r="A212" s="1496" t="s">
        <v>801</v>
      </c>
      <c r="B212" s="1475" t="s">
        <v>2133</v>
      </c>
      <c r="C212" s="1361"/>
      <c r="D212" s="1400"/>
      <c r="E212" s="1401"/>
      <c r="F212" s="1402"/>
      <c r="G212" s="1402"/>
      <c r="H212" s="1374"/>
      <c r="I212" s="1375"/>
      <c r="J212" s="1374"/>
      <c r="K212" s="1374"/>
      <c r="L212" s="1356">
        <f t="shared" si="7"/>
        <v>0</v>
      </c>
      <c r="M212" s="1374"/>
      <c r="N212" s="1357">
        <f t="shared" si="8"/>
        <v>0</v>
      </c>
    </row>
    <row r="213" spans="1:14" s="1376" customFormat="1" x14ac:dyDescent="0.25">
      <c r="A213" s="1496" t="s">
        <v>3686</v>
      </c>
      <c r="B213" s="1475" t="s">
        <v>3687</v>
      </c>
      <c r="C213" s="1361"/>
      <c r="D213" s="1400"/>
      <c r="E213" s="1401"/>
      <c r="F213" s="1402"/>
      <c r="G213" s="1402"/>
      <c r="H213" s="1374"/>
      <c r="I213" s="1375"/>
      <c r="J213" s="1374"/>
      <c r="K213" s="1374"/>
      <c r="L213" s="1356">
        <f t="shared" si="7"/>
        <v>0</v>
      </c>
      <c r="M213" s="1374"/>
      <c r="N213" s="1357">
        <f t="shared" si="8"/>
        <v>0</v>
      </c>
    </row>
    <row r="214" spans="1:14" s="1376" customFormat="1" x14ac:dyDescent="0.25">
      <c r="A214" s="1496" t="s">
        <v>3688</v>
      </c>
      <c r="B214" s="1475" t="s">
        <v>3689</v>
      </c>
      <c r="C214" s="1361"/>
      <c r="D214" s="1400"/>
      <c r="E214" s="1401"/>
      <c r="F214" s="1402"/>
      <c r="G214" s="1402"/>
      <c r="H214" s="1374"/>
      <c r="I214" s="1375"/>
      <c r="J214" s="1374"/>
      <c r="K214" s="1374"/>
      <c r="L214" s="1356">
        <f t="shared" si="7"/>
        <v>0</v>
      </c>
      <c r="M214" s="1374"/>
      <c r="N214" s="1357">
        <f t="shared" si="8"/>
        <v>0</v>
      </c>
    </row>
    <row r="215" spans="1:14" s="1376" customFormat="1" x14ac:dyDescent="0.25">
      <c r="A215" s="1496" t="s">
        <v>3690</v>
      </c>
      <c r="B215" s="1475" t="s">
        <v>3691</v>
      </c>
      <c r="C215" s="1361"/>
      <c r="D215" s="1400"/>
      <c r="E215" s="1401"/>
      <c r="F215" s="1402"/>
      <c r="G215" s="1402"/>
      <c r="H215" s="1374"/>
      <c r="I215" s="1375"/>
      <c r="J215" s="1374"/>
      <c r="K215" s="1374"/>
      <c r="L215" s="1356">
        <f t="shared" si="7"/>
        <v>0</v>
      </c>
      <c r="M215" s="1374"/>
      <c r="N215" s="1357">
        <f t="shared" si="8"/>
        <v>0</v>
      </c>
    </row>
    <row r="216" spans="1:14" s="1376" customFormat="1" x14ac:dyDescent="0.25">
      <c r="A216" s="1497" t="s">
        <v>3354</v>
      </c>
      <c r="B216" s="1498" t="s">
        <v>3355</v>
      </c>
      <c r="C216" s="1404"/>
      <c r="D216" s="1400"/>
      <c r="E216" s="1401"/>
      <c r="F216" s="1402"/>
      <c r="G216" s="1402"/>
      <c r="H216" s="1374"/>
      <c r="I216" s="1375"/>
      <c r="J216" s="1374"/>
      <c r="K216" s="1374"/>
      <c r="L216" s="1356">
        <f t="shared" si="7"/>
        <v>0</v>
      </c>
      <c r="M216" s="1374"/>
      <c r="N216" s="1357">
        <f t="shared" si="8"/>
        <v>0</v>
      </c>
    </row>
    <row r="217" spans="1:14" s="1376" customFormat="1" x14ac:dyDescent="0.25">
      <c r="A217" s="1496" t="s">
        <v>9</v>
      </c>
      <c r="B217" s="1494" t="s">
        <v>258</v>
      </c>
      <c r="C217" s="1399"/>
      <c r="D217" s="1400"/>
      <c r="E217" s="1401"/>
      <c r="F217" s="1402"/>
      <c r="G217" s="1402"/>
      <c r="H217" s="1374"/>
      <c r="I217" s="1375"/>
      <c r="J217" s="1374"/>
      <c r="K217" s="1374"/>
      <c r="L217" s="1356">
        <f t="shared" si="7"/>
        <v>0</v>
      </c>
      <c r="M217" s="1374"/>
      <c r="N217" s="1357">
        <f t="shared" si="8"/>
        <v>0</v>
      </c>
    </row>
    <row r="218" spans="1:14" s="1376" customFormat="1" x14ac:dyDescent="0.25">
      <c r="A218" s="1497" t="s">
        <v>827</v>
      </c>
      <c r="B218" s="1499" t="s">
        <v>3361</v>
      </c>
      <c r="C218" s="1405"/>
      <c r="D218" s="1400"/>
      <c r="E218" s="1401"/>
      <c r="F218" s="1402"/>
      <c r="G218" s="1402"/>
      <c r="H218" s="1374"/>
      <c r="I218" s="1375"/>
      <c r="J218" s="1374"/>
      <c r="K218" s="1374"/>
      <c r="L218" s="1356">
        <f t="shared" si="7"/>
        <v>0</v>
      </c>
      <c r="M218" s="1374"/>
      <c r="N218" s="1357">
        <f t="shared" si="8"/>
        <v>0</v>
      </c>
    </row>
    <row r="219" spans="1:14" s="1376" customFormat="1" x14ac:dyDescent="0.25">
      <c r="A219" s="1496" t="s">
        <v>246</v>
      </c>
      <c r="B219" s="1472" t="s">
        <v>78</v>
      </c>
      <c r="C219" s="1359"/>
      <c r="D219" s="1400"/>
      <c r="E219" s="1401"/>
      <c r="F219" s="1402"/>
      <c r="G219" s="1402"/>
      <c r="H219" s="1374"/>
      <c r="I219" s="1375"/>
      <c r="J219" s="1374"/>
      <c r="K219" s="1374"/>
      <c r="L219" s="1356">
        <f t="shared" si="7"/>
        <v>0</v>
      </c>
      <c r="M219" s="1374"/>
      <c r="N219" s="1357">
        <f t="shared" si="8"/>
        <v>0</v>
      </c>
    </row>
    <row r="220" spans="1:14" s="1376" customFormat="1" x14ac:dyDescent="0.25">
      <c r="A220" s="1496" t="s">
        <v>3357</v>
      </c>
      <c r="B220" s="1472" t="s">
        <v>1404</v>
      </c>
      <c r="C220" s="1359"/>
      <c r="D220" s="1406"/>
      <c r="E220" s="1401"/>
      <c r="F220" s="1407"/>
      <c r="G220" s="1407"/>
      <c r="H220" s="1374"/>
      <c r="I220" s="1375"/>
      <c r="J220" s="1374"/>
      <c r="K220" s="1374"/>
      <c r="L220" s="1356">
        <f t="shared" si="7"/>
        <v>0</v>
      </c>
      <c r="M220" s="1374"/>
      <c r="N220" s="1357">
        <f t="shared" si="8"/>
        <v>0</v>
      </c>
    </row>
    <row r="221" spans="1:14" s="1376" customFormat="1" ht="31.5" x14ac:dyDescent="0.25">
      <c r="A221" s="1496" t="s">
        <v>3358</v>
      </c>
      <c r="B221" s="1472" t="s">
        <v>3362</v>
      </c>
      <c r="C221" s="1359"/>
      <c r="D221" s="1406"/>
      <c r="E221" s="1401"/>
      <c r="F221" s="1407"/>
      <c r="G221" s="1407"/>
      <c r="H221" s="1374"/>
      <c r="I221" s="1375"/>
      <c r="J221" s="1374"/>
      <c r="K221" s="1374"/>
      <c r="L221" s="1356">
        <f t="shared" si="7"/>
        <v>0</v>
      </c>
      <c r="M221" s="1374"/>
      <c r="N221" s="1357">
        <f t="shared" si="8"/>
        <v>0</v>
      </c>
    </row>
    <row r="222" spans="1:14" s="1376" customFormat="1" x14ac:dyDescent="0.25">
      <c r="A222" s="1496" t="s">
        <v>247</v>
      </c>
      <c r="B222" s="1472" t="s">
        <v>451</v>
      </c>
      <c r="C222" s="1359"/>
      <c r="D222" s="1406"/>
      <c r="E222" s="1401"/>
      <c r="F222" s="1407"/>
      <c r="G222" s="1407"/>
      <c r="H222" s="1374"/>
      <c r="I222" s="1375"/>
      <c r="J222" s="1374"/>
      <c r="K222" s="1374"/>
      <c r="L222" s="1356">
        <f t="shared" si="7"/>
        <v>0</v>
      </c>
      <c r="M222" s="1374"/>
      <c r="N222" s="1357">
        <f t="shared" si="8"/>
        <v>0</v>
      </c>
    </row>
    <row r="223" spans="1:14" s="1376" customFormat="1" x14ac:dyDescent="0.25">
      <c r="A223" s="1496" t="s">
        <v>248</v>
      </c>
      <c r="B223" s="1472" t="s">
        <v>452</v>
      </c>
      <c r="C223" s="1359"/>
      <c r="D223" s="1363"/>
      <c r="E223" s="1408"/>
      <c r="F223" s="1409"/>
      <c r="G223" s="1409"/>
      <c r="H223" s="1374"/>
      <c r="I223" s="1375"/>
      <c r="J223" s="1374"/>
      <c r="K223" s="1374"/>
      <c r="L223" s="1356">
        <f t="shared" si="7"/>
        <v>0</v>
      </c>
      <c r="M223" s="1374"/>
      <c r="N223" s="1357">
        <f t="shared" si="8"/>
        <v>0</v>
      </c>
    </row>
    <row r="224" spans="1:14" s="1376" customFormat="1" x14ac:dyDescent="0.25">
      <c r="A224" s="1496" t="s">
        <v>249</v>
      </c>
      <c r="B224" s="1472" t="s">
        <v>453</v>
      </c>
      <c r="C224" s="1359"/>
      <c r="D224" s="1363"/>
      <c r="E224" s="1408"/>
      <c r="F224" s="1409"/>
      <c r="G224" s="1409"/>
      <c r="H224" s="1374"/>
      <c r="I224" s="1375"/>
      <c r="J224" s="1374"/>
      <c r="K224" s="1374"/>
      <c r="L224" s="1356">
        <f t="shared" si="7"/>
        <v>0</v>
      </c>
      <c r="M224" s="1374"/>
      <c r="N224" s="1357">
        <f t="shared" si="8"/>
        <v>0</v>
      </c>
    </row>
    <row r="225" spans="1:14" s="1376" customFormat="1" x14ac:dyDescent="0.25">
      <c r="A225" s="1496" t="s">
        <v>3359</v>
      </c>
      <c r="B225" s="1494" t="s">
        <v>1675</v>
      </c>
      <c r="C225" s="1399"/>
      <c r="D225" s="1363"/>
      <c r="E225" s="1408"/>
      <c r="F225" s="1409"/>
      <c r="G225" s="1409"/>
      <c r="H225" s="1374"/>
      <c r="I225" s="1375"/>
      <c r="J225" s="1374"/>
      <c r="K225" s="1374"/>
      <c r="L225" s="1356">
        <f t="shared" si="7"/>
        <v>0</v>
      </c>
      <c r="M225" s="1374"/>
      <c r="N225" s="1357">
        <f t="shared" si="8"/>
        <v>0</v>
      </c>
    </row>
    <row r="226" spans="1:14" s="1376" customFormat="1" x14ac:dyDescent="0.25">
      <c r="A226" s="1496" t="s">
        <v>3360</v>
      </c>
      <c r="B226" s="1472" t="s">
        <v>454</v>
      </c>
      <c r="C226" s="1359"/>
      <c r="D226" s="1363"/>
      <c r="E226" s="1408"/>
      <c r="F226" s="1409"/>
      <c r="G226" s="1409"/>
      <c r="H226" s="1374"/>
      <c r="I226" s="1375"/>
      <c r="J226" s="1374"/>
      <c r="K226" s="1374"/>
      <c r="L226" s="1356">
        <f t="shared" si="7"/>
        <v>0</v>
      </c>
      <c r="M226" s="1374"/>
      <c r="N226" s="1357">
        <f t="shared" si="8"/>
        <v>0</v>
      </c>
    </row>
    <row r="227" spans="1:14" s="1376" customFormat="1" x14ac:dyDescent="0.25">
      <c r="A227" s="1496" t="s">
        <v>3363</v>
      </c>
      <c r="B227" s="1490" t="s">
        <v>3364</v>
      </c>
      <c r="C227" s="1395"/>
      <c r="D227" s="1363"/>
      <c r="E227" s="1408"/>
      <c r="F227" s="1409"/>
      <c r="G227" s="1409"/>
      <c r="H227" s="1374"/>
      <c r="I227" s="1375"/>
      <c r="J227" s="1374"/>
      <c r="K227" s="1374"/>
      <c r="L227" s="1356">
        <f t="shared" si="7"/>
        <v>0</v>
      </c>
      <c r="M227" s="1374"/>
      <c r="N227" s="1357">
        <f t="shared" si="8"/>
        <v>0</v>
      </c>
    </row>
    <row r="228" spans="1:14" s="1376" customFormat="1" x14ac:dyDescent="0.25">
      <c r="A228" s="1496" t="s">
        <v>228</v>
      </c>
      <c r="B228" s="1472" t="s">
        <v>1676</v>
      </c>
      <c r="C228" s="1359"/>
      <c r="D228" s="1363"/>
      <c r="E228" s="1408"/>
      <c r="F228" s="1409"/>
      <c r="G228" s="1409"/>
      <c r="H228" s="1374"/>
      <c r="I228" s="1375"/>
      <c r="J228" s="1374"/>
      <c r="K228" s="1374"/>
      <c r="L228" s="1356">
        <f t="shared" si="7"/>
        <v>0</v>
      </c>
      <c r="M228" s="1374"/>
      <c r="N228" s="1357">
        <f t="shared" si="8"/>
        <v>0</v>
      </c>
    </row>
    <row r="229" spans="1:14" s="1376" customFormat="1" x14ac:dyDescent="0.25">
      <c r="A229" s="1496" t="s">
        <v>229</v>
      </c>
      <c r="B229" s="1494" t="s">
        <v>455</v>
      </c>
      <c r="C229" s="1399"/>
      <c r="D229" s="1363"/>
      <c r="E229" s="1408"/>
      <c r="F229" s="1409"/>
      <c r="G229" s="1409"/>
      <c r="H229" s="1374"/>
      <c r="I229" s="1375"/>
      <c r="J229" s="1374"/>
      <c r="K229" s="1374"/>
      <c r="L229" s="1356">
        <f t="shared" si="7"/>
        <v>0</v>
      </c>
      <c r="M229" s="1374"/>
      <c r="N229" s="1357">
        <f t="shared" si="8"/>
        <v>0</v>
      </c>
    </row>
    <row r="230" spans="1:14" s="1376" customFormat="1" x14ac:dyDescent="0.25">
      <c r="A230" s="1497" t="s">
        <v>829</v>
      </c>
      <c r="B230" s="1475" t="s">
        <v>3365</v>
      </c>
      <c r="C230" s="1361"/>
      <c r="D230" s="1363"/>
      <c r="E230" s="1408"/>
      <c r="F230" s="1409"/>
      <c r="G230" s="1409"/>
      <c r="H230" s="1374"/>
      <c r="I230" s="1375"/>
      <c r="J230" s="1374"/>
      <c r="K230" s="1374"/>
      <c r="L230" s="1356">
        <f t="shared" si="7"/>
        <v>0</v>
      </c>
      <c r="M230" s="1374"/>
      <c r="N230" s="1357">
        <f t="shared" si="8"/>
        <v>0</v>
      </c>
    </row>
    <row r="231" spans="1:14" s="1376" customFormat="1" x14ac:dyDescent="0.25">
      <c r="A231" s="1496" t="s">
        <v>814</v>
      </c>
      <c r="B231" s="1475" t="s">
        <v>3366</v>
      </c>
      <c r="C231" s="1361"/>
      <c r="D231" s="1363"/>
      <c r="E231" s="1408"/>
      <c r="F231" s="1409"/>
      <c r="G231" s="1409"/>
      <c r="H231" s="1374"/>
      <c r="I231" s="1375"/>
      <c r="J231" s="1374"/>
      <c r="K231" s="1374"/>
      <c r="L231" s="1356">
        <f t="shared" si="7"/>
        <v>0</v>
      </c>
      <c r="M231" s="1374"/>
      <c r="N231" s="1357">
        <f t="shared" si="8"/>
        <v>0</v>
      </c>
    </row>
    <row r="232" spans="1:14" s="1376" customFormat="1" x14ac:dyDescent="0.25">
      <c r="A232" s="1496" t="s">
        <v>818</v>
      </c>
      <c r="B232" s="1472" t="s">
        <v>3367</v>
      </c>
      <c r="C232" s="1359"/>
      <c r="D232" s="1363"/>
      <c r="E232" s="1408"/>
      <c r="F232" s="1409"/>
      <c r="G232" s="1409"/>
      <c r="H232" s="1374"/>
      <c r="I232" s="1375"/>
      <c r="J232" s="1374"/>
      <c r="K232" s="1374"/>
      <c r="L232" s="1356">
        <f t="shared" si="7"/>
        <v>0</v>
      </c>
      <c r="M232" s="1374"/>
      <c r="N232" s="1357">
        <f t="shared" si="8"/>
        <v>0</v>
      </c>
    </row>
    <row r="233" spans="1:14" s="1376" customFormat="1" x14ac:dyDescent="0.25">
      <c r="A233" s="1496" t="s">
        <v>819</v>
      </c>
      <c r="B233" s="1472" t="s">
        <v>3368</v>
      </c>
      <c r="C233" s="1359"/>
      <c r="D233" s="1363"/>
      <c r="E233" s="1408"/>
      <c r="F233" s="1409"/>
      <c r="G233" s="1409"/>
      <c r="H233" s="1374"/>
      <c r="I233" s="1375"/>
      <c r="J233" s="1374"/>
      <c r="K233" s="1374"/>
      <c r="L233" s="1356">
        <f t="shared" si="7"/>
        <v>0</v>
      </c>
      <c r="M233" s="1374"/>
      <c r="N233" s="1357">
        <f t="shared" si="8"/>
        <v>0</v>
      </c>
    </row>
    <row r="234" spans="1:14" s="1376" customFormat="1" x14ac:dyDescent="0.25">
      <c r="A234" s="1496" t="s">
        <v>820</v>
      </c>
      <c r="B234" s="1472" t="s">
        <v>3419</v>
      </c>
      <c r="C234" s="1359"/>
      <c r="D234" s="1406"/>
      <c r="E234" s="1401"/>
      <c r="F234" s="1407"/>
      <c r="G234" s="1407"/>
      <c r="H234" s="1374"/>
      <c r="I234" s="1375"/>
      <c r="J234" s="1374"/>
      <c r="K234" s="1374"/>
      <c r="L234" s="1356">
        <f t="shared" si="7"/>
        <v>0</v>
      </c>
      <c r="M234" s="1374"/>
      <c r="N234" s="1357">
        <f t="shared" si="8"/>
        <v>0</v>
      </c>
    </row>
    <row r="235" spans="1:14" s="1376" customFormat="1" x14ac:dyDescent="0.25">
      <c r="A235" s="1496" t="s">
        <v>821</v>
      </c>
      <c r="B235" s="1472" t="s">
        <v>3420</v>
      </c>
      <c r="C235" s="1359"/>
      <c r="D235" s="1406"/>
      <c r="E235" s="1401"/>
      <c r="F235" s="1407"/>
      <c r="G235" s="1407"/>
      <c r="H235" s="1374"/>
      <c r="I235" s="1375"/>
      <c r="J235" s="1374"/>
      <c r="K235" s="1374"/>
      <c r="L235" s="1356">
        <f t="shared" si="7"/>
        <v>0</v>
      </c>
      <c r="M235" s="1374"/>
      <c r="N235" s="1357">
        <f t="shared" si="8"/>
        <v>0</v>
      </c>
    </row>
    <row r="236" spans="1:14" s="1376" customFormat="1" x14ac:dyDescent="0.25">
      <c r="A236" s="1497" t="s">
        <v>3369</v>
      </c>
      <c r="B236" s="1499" t="s">
        <v>3370</v>
      </c>
      <c r="C236" s="1405"/>
      <c r="D236" s="1400"/>
      <c r="E236" s="1401"/>
      <c r="F236" s="1402"/>
      <c r="G236" s="1402"/>
      <c r="H236" s="1374"/>
      <c r="I236" s="1375"/>
      <c r="J236" s="1374"/>
      <c r="K236" s="1374"/>
      <c r="L236" s="1356">
        <f t="shared" si="7"/>
        <v>0</v>
      </c>
      <c r="M236" s="1374"/>
      <c r="N236" s="1357">
        <f t="shared" si="8"/>
        <v>0</v>
      </c>
    </row>
    <row r="237" spans="1:14" s="1376" customFormat="1" x14ac:dyDescent="0.25">
      <c r="A237" s="1496" t="s">
        <v>1185</v>
      </c>
      <c r="B237" s="1472" t="s">
        <v>457</v>
      </c>
      <c r="C237" s="1359"/>
      <c r="D237" s="1400"/>
      <c r="E237" s="1401"/>
      <c r="F237" s="1402"/>
      <c r="G237" s="1402"/>
      <c r="H237" s="1374"/>
      <c r="I237" s="1375"/>
      <c r="J237" s="1374"/>
      <c r="K237" s="1374"/>
      <c r="L237" s="1356">
        <f t="shared" si="7"/>
        <v>0</v>
      </c>
      <c r="M237" s="1374"/>
      <c r="N237" s="1357">
        <f t="shared" si="8"/>
        <v>0</v>
      </c>
    </row>
    <row r="238" spans="1:14" s="1376" customFormat="1" x14ac:dyDescent="0.25">
      <c r="A238" s="1496" t="s">
        <v>2495</v>
      </c>
      <c r="B238" s="1472" t="s">
        <v>458</v>
      </c>
      <c r="C238" s="1359"/>
      <c r="D238" s="1400"/>
      <c r="E238" s="1401"/>
      <c r="F238" s="1402"/>
      <c r="G238" s="1402"/>
      <c r="H238" s="1374"/>
      <c r="I238" s="1375"/>
      <c r="J238" s="1374"/>
      <c r="K238" s="1374"/>
      <c r="L238" s="1356">
        <f t="shared" si="7"/>
        <v>0</v>
      </c>
      <c r="M238" s="1374"/>
      <c r="N238" s="1357">
        <f t="shared" si="8"/>
        <v>0</v>
      </c>
    </row>
    <row r="239" spans="1:14" s="1376" customFormat="1" x14ac:dyDescent="0.25">
      <c r="A239" s="1496" t="s">
        <v>3371</v>
      </c>
      <c r="B239" s="1472" t="s">
        <v>459</v>
      </c>
      <c r="C239" s="1359"/>
      <c r="D239" s="1400"/>
      <c r="E239" s="1401"/>
      <c r="F239" s="1402"/>
      <c r="G239" s="1402"/>
      <c r="H239" s="1374"/>
      <c r="I239" s="1375"/>
      <c r="J239" s="1374"/>
      <c r="K239" s="1374"/>
      <c r="L239" s="1356">
        <f t="shared" si="7"/>
        <v>0</v>
      </c>
      <c r="M239" s="1374"/>
      <c r="N239" s="1357">
        <f t="shared" si="8"/>
        <v>0</v>
      </c>
    </row>
    <row r="240" spans="1:14" s="1376" customFormat="1" x14ac:dyDescent="0.25">
      <c r="A240" s="1497" t="s">
        <v>3372</v>
      </c>
      <c r="B240" s="1499" t="s">
        <v>3373</v>
      </c>
      <c r="C240" s="1405"/>
      <c r="D240" s="1400"/>
      <c r="E240" s="1401"/>
      <c r="F240" s="1402"/>
      <c r="G240" s="1402"/>
      <c r="H240" s="1374"/>
      <c r="I240" s="1375"/>
      <c r="J240" s="1374"/>
      <c r="K240" s="1374"/>
      <c r="L240" s="1356">
        <f t="shared" si="7"/>
        <v>0</v>
      </c>
      <c r="M240" s="1374"/>
      <c r="N240" s="1357">
        <f t="shared" si="8"/>
        <v>0</v>
      </c>
    </row>
    <row r="241" spans="1:14" s="1376" customFormat="1" x14ac:dyDescent="0.25">
      <c r="A241" s="1496" t="s">
        <v>2496</v>
      </c>
      <c r="B241" s="1472" t="s">
        <v>460</v>
      </c>
      <c r="C241" s="1359"/>
      <c r="D241" s="1400"/>
      <c r="E241" s="1401"/>
      <c r="F241" s="1402"/>
      <c r="G241" s="1402"/>
      <c r="H241" s="1374"/>
      <c r="I241" s="1375"/>
      <c r="J241" s="1374"/>
      <c r="K241" s="1374"/>
      <c r="L241" s="1356">
        <f t="shared" si="7"/>
        <v>0</v>
      </c>
      <c r="M241" s="1374"/>
      <c r="N241" s="1357">
        <f t="shared" si="8"/>
        <v>0</v>
      </c>
    </row>
    <row r="242" spans="1:14" s="1376" customFormat="1" ht="31.5" x14ac:dyDescent="0.25">
      <c r="A242" s="1496" t="s">
        <v>3374</v>
      </c>
      <c r="B242" s="1472" t="s">
        <v>510</v>
      </c>
      <c r="C242" s="1359"/>
      <c r="D242" s="1400"/>
      <c r="E242" s="1401"/>
      <c r="F242" s="1402"/>
      <c r="G242" s="1402"/>
      <c r="H242" s="1374"/>
      <c r="I242" s="1375"/>
      <c r="J242" s="1374"/>
      <c r="K242" s="1374"/>
      <c r="L242" s="1356">
        <f t="shared" si="7"/>
        <v>0</v>
      </c>
      <c r="M242" s="1374"/>
      <c r="N242" s="1357">
        <f t="shared" si="8"/>
        <v>0</v>
      </c>
    </row>
    <row r="243" spans="1:14" s="1376" customFormat="1" ht="31.5" x14ac:dyDescent="0.25">
      <c r="A243" s="1496" t="s">
        <v>3375</v>
      </c>
      <c r="B243" s="1472" t="s">
        <v>1677</v>
      </c>
      <c r="C243" s="1359"/>
      <c r="D243" s="1400"/>
      <c r="E243" s="1401"/>
      <c r="F243" s="1402"/>
      <c r="G243" s="1402"/>
      <c r="H243" s="1374"/>
      <c r="I243" s="1375"/>
      <c r="J243" s="1374"/>
      <c r="K243" s="1374"/>
      <c r="L243" s="1356">
        <f t="shared" si="7"/>
        <v>0</v>
      </c>
      <c r="M243" s="1374"/>
      <c r="N243" s="1357">
        <f t="shared" si="8"/>
        <v>0</v>
      </c>
    </row>
    <row r="244" spans="1:14" s="1376" customFormat="1" ht="31.5" x14ac:dyDescent="0.25">
      <c r="A244" s="1496" t="s">
        <v>3376</v>
      </c>
      <c r="B244" s="1472" t="s">
        <v>1678</v>
      </c>
      <c r="C244" s="1359"/>
      <c r="D244" s="1400"/>
      <c r="E244" s="1401"/>
      <c r="F244" s="1402"/>
      <c r="G244" s="1402"/>
      <c r="H244" s="1374"/>
      <c r="I244" s="1375"/>
      <c r="J244" s="1374"/>
      <c r="K244" s="1374"/>
      <c r="L244" s="1356">
        <f t="shared" si="7"/>
        <v>0</v>
      </c>
      <c r="M244" s="1374"/>
      <c r="N244" s="1357">
        <f t="shared" si="8"/>
        <v>0</v>
      </c>
    </row>
    <row r="245" spans="1:14" s="1376" customFormat="1" ht="31.5" x14ac:dyDescent="0.25">
      <c r="A245" s="1496" t="s">
        <v>3377</v>
      </c>
      <c r="B245" s="1472" t="s">
        <v>461</v>
      </c>
      <c r="C245" s="1359"/>
      <c r="D245" s="1400"/>
      <c r="E245" s="1401"/>
      <c r="F245" s="1402"/>
      <c r="G245" s="1402"/>
      <c r="H245" s="1374"/>
      <c r="I245" s="1375"/>
      <c r="J245" s="1374"/>
      <c r="K245" s="1374"/>
      <c r="L245" s="1356">
        <f t="shared" si="7"/>
        <v>0</v>
      </c>
      <c r="M245" s="1374"/>
      <c r="N245" s="1357">
        <f t="shared" si="8"/>
        <v>0</v>
      </c>
    </row>
    <row r="246" spans="1:14" s="1376" customFormat="1" x14ac:dyDescent="0.25">
      <c r="A246" s="1496" t="s">
        <v>3378</v>
      </c>
      <c r="B246" s="1472" t="s">
        <v>1679</v>
      </c>
      <c r="C246" s="1359"/>
      <c r="D246" s="1400"/>
      <c r="E246" s="1401"/>
      <c r="F246" s="1402"/>
      <c r="G246" s="1402"/>
      <c r="H246" s="1374"/>
      <c r="I246" s="1375"/>
      <c r="J246" s="1374"/>
      <c r="K246" s="1374"/>
      <c r="L246" s="1356">
        <f t="shared" si="7"/>
        <v>0</v>
      </c>
      <c r="M246" s="1374"/>
      <c r="N246" s="1357">
        <f t="shared" si="8"/>
        <v>0</v>
      </c>
    </row>
    <row r="247" spans="1:14" s="1376" customFormat="1" x14ac:dyDescent="0.25">
      <c r="A247" s="1497" t="s">
        <v>3379</v>
      </c>
      <c r="B247" s="1500" t="s">
        <v>456</v>
      </c>
      <c r="C247" s="1410"/>
      <c r="D247" s="1400"/>
      <c r="E247" s="1401"/>
      <c r="F247" s="1402"/>
      <c r="G247" s="1402"/>
      <c r="H247" s="1374"/>
      <c r="I247" s="1375"/>
      <c r="J247" s="1374"/>
      <c r="K247" s="1374"/>
      <c r="L247" s="1356">
        <f t="shared" si="7"/>
        <v>0</v>
      </c>
      <c r="M247" s="1374"/>
      <c r="N247" s="1357">
        <f t="shared" si="8"/>
        <v>0</v>
      </c>
    </row>
    <row r="248" spans="1:14" s="1376" customFormat="1" ht="31.5" x14ac:dyDescent="0.25">
      <c r="A248" s="1501" t="s">
        <v>3380</v>
      </c>
      <c r="B248" s="1500" t="s">
        <v>3723</v>
      </c>
      <c r="C248" s="1410"/>
      <c r="D248" s="1400"/>
      <c r="E248" s="1401"/>
      <c r="F248" s="1402"/>
      <c r="G248" s="1402"/>
      <c r="H248" s="1374"/>
      <c r="I248" s="1375"/>
      <c r="J248" s="1374"/>
      <c r="K248" s="1374"/>
      <c r="L248" s="1356">
        <f t="shared" si="7"/>
        <v>0</v>
      </c>
      <c r="M248" s="1374"/>
      <c r="N248" s="1357">
        <f t="shared" si="8"/>
        <v>0</v>
      </c>
    </row>
    <row r="249" spans="1:14" s="1376" customFormat="1" x14ac:dyDescent="0.25">
      <c r="A249" s="1479" t="s">
        <v>3382</v>
      </c>
      <c r="B249" s="1502" t="s">
        <v>3381</v>
      </c>
      <c r="C249" s="1411"/>
      <c r="D249" s="1400"/>
      <c r="E249" s="1401"/>
      <c r="F249" s="1402"/>
      <c r="G249" s="1402"/>
      <c r="H249" s="1374"/>
      <c r="I249" s="1375"/>
      <c r="J249" s="1374"/>
      <c r="K249" s="1374"/>
      <c r="L249" s="1356">
        <f t="shared" si="7"/>
        <v>0</v>
      </c>
      <c r="M249" s="1374"/>
      <c r="N249" s="1357">
        <f t="shared" si="8"/>
        <v>0</v>
      </c>
    </row>
    <row r="250" spans="1:14" s="1376" customFormat="1" x14ac:dyDescent="0.25">
      <c r="A250" s="1479" t="s">
        <v>3383</v>
      </c>
      <c r="B250" s="1502" t="s">
        <v>1705</v>
      </c>
      <c r="C250" s="1411"/>
      <c r="D250" s="1400"/>
      <c r="E250" s="1401"/>
      <c r="F250" s="1402"/>
      <c r="G250" s="1402"/>
      <c r="H250" s="1374"/>
      <c r="I250" s="1375"/>
      <c r="J250" s="1374"/>
      <c r="K250" s="1374"/>
      <c r="L250" s="1356">
        <f t="shared" si="7"/>
        <v>0</v>
      </c>
      <c r="M250" s="1374"/>
      <c r="N250" s="1357">
        <f t="shared" si="8"/>
        <v>0</v>
      </c>
    </row>
    <row r="251" spans="1:14" s="1376" customFormat="1" x14ac:dyDescent="0.25">
      <c r="A251" s="1479" t="s">
        <v>3384</v>
      </c>
      <c r="B251" s="1502" t="s">
        <v>3724</v>
      </c>
      <c r="C251" s="1411"/>
      <c r="D251" s="1400"/>
      <c r="E251" s="1401"/>
      <c r="F251" s="1402"/>
      <c r="G251" s="1402"/>
      <c r="H251" s="1374"/>
      <c r="I251" s="1375"/>
      <c r="J251" s="1374"/>
      <c r="K251" s="1374"/>
      <c r="L251" s="1356">
        <f t="shared" si="7"/>
        <v>0</v>
      </c>
      <c r="M251" s="1374"/>
      <c r="N251" s="1357">
        <f t="shared" si="8"/>
        <v>0</v>
      </c>
    </row>
    <row r="252" spans="1:14" s="1376" customFormat="1" ht="31.5" x14ac:dyDescent="0.25">
      <c r="A252" s="1479" t="s">
        <v>3385</v>
      </c>
      <c r="B252" s="1502" t="s">
        <v>3725</v>
      </c>
      <c r="C252" s="1411"/>
      <c r="D252" s="1400"/>
      <c r="E252" s="1401"/>
      <c r="F252" s="1402"/>
      <c r="G252" s="1402"/>
      <c r="H252" s="1374"/>
      <c r="I252" s="1375"/>
      <c r="J252" s="1374"/>
      <c r="K252" s="1374"/>
      <c r="L252" s="1356">
        <f t="shared" si="7"/>
        <v>0</v>
      </c>
      <c r="M252" s="1374"/>
      <c r="N252" s="1357">
        <f t="shared" si="8"/>
        <v>0</v>
      </c>
    </row>
    <row r="253" spans="1:14" s="1376" customFormat="1" ht="31.5" x14ac:dyDescent="0.25">
      <c r="A253" s="1496" t="s">
        <v>3386</v>
      </c>
      <c r="B253" s="1502" t="s">
        <v>259</v>
      </c>
      <c r="C253" s="1411"/>
      <c r="D253" s="1400"/>
      <c r="E253" s="1401"/>
      <c r="F253" s="1402"/>
      <c r="G253" s="1402"/>
      <c r="H253" s="1374"/>
      <c r="I253" s="1375"/>
      <c r="J253" s="1374"/>
      <c r="K253" s="1374"/>
      <c r="L253" s="1356">
        <f t="shared" si="7"/>
        <v>0</v>
      </c>
      <c r="M253" s="1374"/>
      <c r="N253" s="1357">
        <f t="shared" si="8"/>
        <v>0</v>
      </c>
    </row>
    <row r="254" spans="1:14" s="1376" customFormat="1" x14ac:dyDescent="0.25">
      <c r="A254" s="1497" t="s">
        <v>3390</v>
      </c>
      <c r="B254" s="1500" t="s">
        <v>3389</v>
      </c>
      <c r="C254" s="1410"/>
      <c r="D254" s="1400"/>
      <c r="E254" s="1401"/>
      <c r="F254" s="1402"/>
      <c r="G254" s="1402"/>
      <c r="H254" s="1374"/>
      <c r="I254" s="1375"/>
      <c r="J254" s="1374"/>
      <c r="K254" s="1374"/>
      <c r="L254" s="1356">
        <f t="shared" si="7"/>
        <v>0</v>
      </c>
      <c r="M254" s="1374"/>
      <c r="N254" s="1357">
        <f t="shared" si="8"/>
        <v>0</v>
      </c>
    </row>
    <row r="255" spans="1:14" s="1376" customFormat="1" x14ac:dyDescent="0.25">
      <c r="A255" s="1496" t="s">
        <v>3391</v>
      </c>
      <c r="B255" s="1502" t="s">
        <v>3387</v>
      </c>
      <c r="C255" s="1411"/>
      <c r="D255" s="1400"/>
      <c r="E255" s="1401"/>
      <c r="F255" s="1402"/>
      <c r="G255" s="1402"/>
      <c r="H255" s="1374"/>
      <c r="I255" s="1375"/>
      <c r="J255" s="1374"/>
      <c r="K255" s="1374"/>
      <c r="L255" s="1356">
        <f t="shared" si="7"/>
        <v>0</v>
      </c>
      <c r="M255" s="1374"/>
      <c r="N255" s="1357">
        <f t="shared" si="8"/>
        <v>0</v>
      </c>
    </row>
    <row r="256" spans="1:14" s="1376" customFormat="1" x14ac:dyDescent="0.25">
      <c r="A256" s="1496" t="s">
        <v>3392</v>
      </c>
      <c r="B256" s="1502" t="s">
        <v>3388</v>
      </c>
      <c r="C256" s="1411"/>
      <c r="D256" s="1400"/>
      <c r="E256" s="1401"/>
      <c r="F256" s="1402"/>
      <c r="G256" s="1402"/>
      <c r="H256" s="1374"/>
      <c r="I256" s="1375"/>
      <c r="J256" s="1374"/>
      <c r="K256" s="1374"/>
      <c r="L256" s="1356">
        <f t="shared" si="7"/>
        <v>0</v>
      </c>
      <c r="M256" s="1374"/>
      <c r="N256" s="1357">
        <f t="shared" si="8"/>
        <v>0</v>
      </c>
    </row>
    <row r="257" spans="1:14" s="1376" customFormat="1" x14ac:dyDescent="0.25">
      <c r="A257" s="1496" t="s">
        <v>3393</v>
      </c>
      <c r="B257" s="1502" t="s">
        <v>261</v>
      </c>
      <c r="C257" s="1411"/>
      <c r="D257" s="1400"/>
      <c r="E257" s="1401"/>
      <c r="F257" s="1402"/>
      <c r="G257" s="1402"/>
      <c r="H257" s="1374"/>
      <c r="I257" s="1375"/>
      <c r="J257" s="1374"/>
      <c r="K257" s="1374"/>
      <c r="L257" s="1356">
        <f t="shared" si="7"/>
        <v>0</v>
      </c>
      <c r="M257" s="1374"/>
      <c r="N257" s="1357">
        <f t="shared" si="8"/>
        <v>0</v>
      </c>
    </row>
    <row r="258" spans="1:14" s="1376" customFormat="1" x14ac:dyDescent="0.25">
      <c r="A258" s="1496" t="s">
        <v>3394</v>
      </c>
      <c r="B258" s="1502" t="s">
        <v>262</v>
      </c>
      <c r="C258" s="1411"/>
      <c r="D258" s="1400"/>
      <c r="E258" s="1401"/>
      <c r="F258" s="1402"/>
      <c r="G258" s="1402"/>
      <c r="H258" s="1374"/>
      <c r="I258" s="1375"/>
      <c r="J258" s="1374"/>
      <c r="K258" s="1374"/>
      <c r="L258" s="1356">
        <f t="shared" si="7"/>
        <v>0</v>
      </c>
      <c r="M258" s="1374"/>
      <c r="N258" s="1357">
        <f t="shared" si="8"/>
        <v>0</v>
      </c>
    </row>
    <row r="259" spans="1:14" s="1376" customFormat="1" x14ac:dyDescent="0.25">
      <c r="A259" s="1496" t="s">
        <v>3395</v>
      </c>
      <c r="B259" s="1502" t="s">
        <v>263</v>
      </c>
      <c r="C259" s="1411"/>
      <c r="D259" s="1400"/>
      <c r="E259" s="1401"/>
      <c r="F259" s="1402"/>
      <c r="G259" s="1402"/>
      <c r="H259" s="1374"/>
      <c r="I259" s="1375"/>
      <c r="J259" s="1374"/>
      <c r="K259" s="1374"/>
      <c r="L259" s="1356">
        <f t="shared" si="7"/>
        <v>0</v>
      </c>
      <c r="M259" s="1374"/>
      <c r="N259" s="1357">
        <f t="shared" si="8"/>
        <v>0</v>
      </c>
    </row>
    <row r="260" spans="1:14" s="1376" customFormat="1" x14ac:dyDescent="0.25">
      <c r="A260" s="1496" t="s">
        <v>3396</v>
      </c>
      <c r="B260" s="1502" t="s">
        <v>263</v>
      </c>
      <c r="C260" s="1411"/>
      <c r="D260" s="1368"/>
      <c r="E260" s="1401"/>
      <c r="F260" s="1403"/>
      <c r="G260" s="1403"/>
      <c r="H260" s="1354"/>
      <c r="I260" s="1377"/>
      <c r="J260" s="1374"/>
      <c r="K260" s="1374"/>
      <c r="L260" s="1356">
        <f t="shared" si="7"/>
        <v>0</v>
      </c>
      <c r="M260" s="1374"/>
      <c r="N260" s="1357">
        <f t="shared" si="8"/>
        <v>0</v>
      </c>
    </row>
    <row r="261" spans="1:14" s="1376" customFormat="1" x14ac:dyDescent="0.25">
      <c r="A261" s="1496" t="s">
        <v>3397</v>
      </c>
      <c r="B261" s="1502" t="s">
        <v>2127</v>
      </c>
      <c r="C261" s="1411"/>
      <c r="D261" s="1400"/>
      <c r="E261" s="1401"/>
      <c r="F261" s="1402"/>
      <c r="G261" s="1402"/>
      <c r="H261" s="1374"/>
      <c r="I261" s="1375"/>
      <c r="J261" s="1374"/>
      <c r="K261" s="1374"/>
      <c r="L261" s="1356">
        <f t="shared" si="7"/>
        <v>0</v>
      </c>
      <c r="M261" s="1374"/>
      <c r="N261" s="1357">
        <f t="shared" si="8"/>
        <v>0</v>
      </c>
    </row>
    <row r="262" spans="1:14" s="1376" customFormat="1" ht="29.25" customHeight="1" x14ac:dyDescent="0.25">
      <c r="A262" s="1496" t="s">
        <v>3398</v>
      </c>
      <c r="B262" s="1502" t="s">
        <v>3726</v>
      </c>
      <c r="C262" s="1411"/>
      <c r="D262" s="1400"/>
      <c r="E262" s="1401"/>
      <c r="F262" s="1402"/>
      <c r="G262" s="1402"/>
      <c r="H262" s="1374"/>
      <c r="I262" s="1375"/>
      <c r="J262" s="1374"/>
      <c r="K262" s="1374"/>
      <c r="L262" s="1356">
        <f t="shared" si="7"/>
        <v>0</v>
      </c>
      <c r="M262" s="1374"/>
      <c r="N262" s="1357">
        <f t="shared" si="8"/>
        <v>0</v>
      </c>
    </row>
    <row r="263" spans="1:14" s="1376" customFormat="1" ht="27.75" customHeight="1" x14ac:dyDescent="0.25">
      <c r="A263" s="1496" t="s">
        <v>3399</v>
      </c>
      <c r="B263" s="1502" t="s">
        <v>3728</v>
      </c>
      <c r="C263" s="1411"/>
      <c r="D263" s="1400"/>
      <c r="E263" s="1401"/>
      <c r="F263" s="1402"/>
      <c r="G263" s="1402"/>
      <c r="H263" s="1374"/>
      <c r="I263" s="1375"/>
      <c r="J263" s="1374"/>
      <c r="K263" s="1374"/>
      <c r="L263" s="1356">
        <f t="shared" si="7"/>
        <v>0</v>
      </c>
      <c r="M263" s="1374"/>
      <c r="N263" s="1357">
        <f t="shared" si="8"/>
        <v>0</v>
      </c>
    </row>
    <row r="264" spans="1:14" s="1376" customFormat="1" ht="31.5" x14ac:dyDescent="0.25">
      <c r="A264" s="1496" t="s">
        <v>3400</v>
      </c>
      <c r="B264" s="1502" t="s">
        <v>3727</v>
      </c>
      <c r="C264" s="1411"/>
      <c r="D264" s="1400"/>
      <c r="E264" s="1401"/>
      <c r="F264" s="1402"/>
      <c r="G264" s="1402"/>
      <c r="H264" s="1374"/>
      <c r="I264" s="1375"/>
      <c r="J264" s="1374"/>
      <c r="K264" s="1374"/>
      <c r="L264" s="1356">
        <f t="shared" si="7"/>
        <v>0</v>
      </c>
      <c r="M264" s="1374"/>
      <c r="N264" s="1357">
        <f t="shared" si="8"/>
        <v>0</v>
      </c>
    </row>
    <row r="265" spans="1:14" s="1376" customFormat="1" x14ac:dyDescent="0.25">
      <c r="A265" s="1496" t="s">
        <v>3401</v>
      </c>
      <c r="B265" s="1502" t="s">
        <v>266</v>
      </c>
      <c r="C265" s="1411"/>
      <c r="D265" s="1400"/>
      <c r="E265" s="1401"/>
      <c r="F265" s="1402"/>
      <c r="G265" s="1402"/>
      <c r="H265" s="1374"/>
      <c r="I265" s="1375"/>
      <c r="J265" s="1374"/>
      <c r="K265" s="1374"/>
      <c r="L265" s="1356">
        <f t="shared" si="7"/>
        <v>0</v>
      </c>
      <c r="M265" s="1374"/>
      <c r="N265" s="1357">
        <f t="shared" si="8"/>
        <v>0</v>
      </c>
    </row>
    <row r="266" spans="1:14" s="1376" customFormat="1" ht="31.5" x14ac:dyDescent="0.25">
      <c r="A266" s="1496" t="s">
        <v>3402</v>
      </c>
      <c r="B266" s="1502" t="s">
        <v>3412</v>
      </c>
      <c r="C266" s="1411"/>
      <c r="D266" s="1400"/>
      <c r="E266" s="1401"/>
      <c r="F266" s="1402"/>
      <c r="G266" s="1402"/>
      <c r="H266" s="1374"/>
      <c r="I266" s="1375"/>
      <c r="J266" s="1374"/>
      <c r="K266" s="1374"/>
      <c r="L266" s="1356">
        <f t="shared" si="7"/>
        <v>0</v>
      </c>
      <c r="M266" s="1374"/>
      <c r="N266" s="1357">
        <f t="shared" si="8"/>
        <v>0</v>
      </c>
    </row>
    <row r="267" spans="1:14" s="1376" customFormat="1" ht="31.5" x14ac:dyDescent="0.25">
      <c r="A267" s="1496" t="s">
        <v>3403</v>
      </c>
      <c r="B267" s="1502" t="s">
        <v>3413</v>
      </c>
      <c r="C267" s="1411"/>
      <c r="D267" s="1368"/>
      <c r="E267" s="1401"/>
      <c r="F267" s="1403"/>
      <c r="G267" s="1403"/>
      <c r="H267" s="1354"/>
      <c r="I267" s="1377"/>
      <c r="J267" s="1374"/>
      <c r="K267" s="1374"/>
      <c r="L267" s="1356">
        <f t="shared" si="7"/>
        <v>0</v>
      </c>
      <c r="M267" s="1374"/>
      <c r="N267" s="1357">
        <f t="shared" si="8"/>
        <v>0</v>
      </c>
    </row>
    <row r="268" spans="1:14" s="1376" customFormat="1" x14ac:dyDescent="0.25">
      <c r="A268" s="1496" t="s">
        <v>3404</v>
      </c>
      <c r="B268" s="1502" t="s">
        <v>264</v>
      </c>
      <c r="C268" s="1411"/>
      <c r="D268" s="1400"/>
      <c r="E268" s="1401"/>
      <c r="F268" s="1402"/>
      <c r="G268" s="1402"/>
      <c r="H268" s="1374"/>
      <c r="I268" s="1375"/>
      <c r="J268" s="1374"/>
      <c r="K268" s="1374"/>
      <c r="L268" s="1356">
        <f t="shared" ref="L268:L331" si="9">SUM(D268:K268)</f>
        <v>0</v>
      </c>
      <c r="M268" s="1374"/>
      <c r="N268" s="1357">
        <f t="shared" ref="N268:N331" si="10">L268*M268</f>
        <v>0</v>
      </c>
    </row>
    <row r="269" spans="1:14" s="1376" customFormat="1" x14ac:dyDescent="0.25">
      <c r="A269" s="1496" t="s">
        <v>3405</v>
      </c>
      <c r="B269" s="1502" t="s">
        <v>3414</v>
      </c>
      <c r="C269" s="1411"/>
      <c r="D269" s="1400"/>
      <c r="E269" s="1401"/>
      <c r="F269" s="1402"/>
      <c r="G269" s="1402"/>
      <c r="H269" s="1374"/>
      <c r="I269" s="1375"/>
      <c r="J269" s="1374"/>
      <c r="K269" s="1374"/>
      <c r="L269" s="1356">
        <f t="shared" si="9"/>
        <v>0</v>
      </c>
      <c r="M269" s="1374"/>
      <c r="N269" s="1357">
        <f t="shared" si="10"/>
        <v>0</v>
      </c>
    </row>
    <row r="270" spans="1:14" s="1376" customFormat="1" x14ac:dyDescent="0.25">
      <c r="A270" s="1496" t="s">
        <v>3406</v>
      </c>
      <c r="B270" s="1502" t="s">
        <v>3415</v>
      </c>
      <c r="C270" s="1411"/>
      <c r="D270" s="1400"/>
      <c r="E270" s="1401"/>
      <c r="F270" s="1402"/>
      <c r="G270" s="1402"/>
      <c r="H270" s="1374"/>
      <c r="I270" s="1375"/>
      <c r="J270" s="1374"/>
      <c r="K270" s="1374"/>
      <c r="L270" s="1356">
        <f t="shared" si="9"/>
        <v>0</v>
      </c>
      <c r="M270" s="1374"/>
      <c r="N270" s="1357">
        <f t="shared" si="10"/>
        <v>0</v>
      </c>
    </row>
    <row r="271" spans="1:14" s="1376" customFormat="1" x14ac:dyDescent="0.25">
      <c r="A271" s="1496" t="s">
        <v>3407</v>
      </c>
      <c r="B271" s="1502" t="s">
        <v>3416</v>
      </c>
      <c r="C271" s="1411"/>
      <c r="D271" s="1368"/>
      <c r="E271" s="1401"/>
      <c r="F271" s="1403"/>
      <c r="G271" s="1403"/>
      <c r="H271" s="1354"/>
      <c r="I271" s="1377"/>
      <c r="J271" s="1374"/>
      <c r="K271" s="1374"/>
      <c r="L271" s="1356">
        <f t="shared" si="9"/>
        <v>0</v>
      </c>
      <c r="M271" s="1374"/>
      <c r="N271" s="1357">
        <f t="shared" si="10"/>
        <v>0</v>
      </c>
    </row>
    <row r="272" spans="1:14" s="1376" customFormat="1" x14ac:dyDescent="0.25">
      <c r="A272" s="1496" t="s">
        <v>3408</v>
      </c>
      <c r="B272" s="1502" t="s">
        <v>265</v>
      </c>
      <c r="C272" s="1411"/>
      <c r="D272" s="1400"/>
      <c r="E272" s="1401"/>
      <c r="F272" s="1402"/>
      <c r="G272" s="1402"/>
      <c r="H272" s="1374"/>
      <c r="I272" s="1375"/>
      <c r="J272" s="1374"/>
      <c r="K272" s="1374"/>
      <c r="L272" s="1356">
        <f t="shared" si="9"/>
        <v>0</v>
      </c>
      <c r="M272" s="1374"/>
      <c r="N272" s="1357">
        <f t="shared" si="10"/>
        <v>0</v>
      </c>
    </row>
    <row r="273" spans="1:14" s="1376" customFormat="1" x14ac:dyDescent="0.25">
      <c r="A273" s="1496" t="s">
        <v>3409</v>
      </c>
      <c r="B273" s="1502" t="s">
        <v>3417</v>
      </c>
      <c r="C273" s="1411"/>
      <c r="D273" s="1400"/>
      <c r="E273" s="1401"/>
      <c r="F273" s="1402"/>
      <c r="G273" s="1402"/>
      <c r="H273" s="1374"/>
      <c r="I273" s="1375"/>
      <c r="J273" s="1374"/>
      <c r="K273" s="1374"/>
      <c r="L273" s="1356">
        <f t="shared" si="9"/>
        <v>0</v>
      </c>
      <c r="M273" s="1374"/>
      <c r="N273" s="1357">
        <f t="shared" si="10"/>
        <v>0</v>
      </c>
    </row>
    <row r="274" spans="1:14" s="1376" customFormat="1" ht="36" customHeight="1" x14ac:dyDescent="0.25">
      <c r="A274" s="1496" t="s">
        <v>3410</v>
      </c>
      <c r="B274" s="1502" t="s">
        <v>3418</v>
      </c>
      <c r="C274" s="1411"/>
      <c r="D274" s="1400"/>
      <c r="E274" s="1401"/>
      <c r="F274" s="1402"/>
      <c r="G274" s="1402"/>
      <c r="H274" s="1374"/>
      <c r="I274" s="1375"/>
      <c r="J274" s="1374"/>
      <c r="K274" s="1374"/>
      <c r="L274" s="1356">
        <f t="shared" si="9"/>
        <v>0</v>
      </c>
      <c r="M274" s="1374"/>
      <c r="N274" s="1357">
        <f t="shared" si="10"/>
        <v>0</v>
      </c>
    </row>
    <row r="275" spans="1:14" s="1376" customFormat="1" ht="31.5" x14ac:dyDescent="0.25">
      <c r="A275" s="1496" t="s">
        <v>3411</v>
      </c>
      <c r="B275" s="1502" t="s">
        <v>2640</v>
      </c>
      <c r="C275" s="1411"/>
      <c r="D275" s="1400"/>
      <c r="E275" s="1401"/>
      <c r="F275" s="1402"/>
      <c r="G275" s="1402"/>
      <c r="H275" s="1374"/>
      <c r="I275" s="1375"/>
      <c r="J275" s="1374"/>
      <c r="K275" s="1374"/>
      <c r="L275" s="1356">
        <f t="shared" si="9"/>
        <v>0</v>
      </c>
      <c r="M275" s="1374"/>
      <c r="N275" s="1357">
        <f t="shared" si="10"/>
        <v>0</v>
      </c>
    </row>
    <row r="276" spans="1:14" s="1376" customFormat="1" x14ac:dyDescent="0.25">
      <c r="A276" s="1496" t="s">
        <v>3697</v>
      </c>
      <c r="B276" s="1502" t="s">
        <v>3692</v>
      </c>
      <c r="C276" s="1411"/>
      <c r="D276" s="1400"/>
      <c r="E276" s="1401"/>
      <c r="F276" s="1402"/>
      <c r="G276" s="1402"/>
      <c r="H276" s="1374"/>
      <c r="I276" s="1375"/>
      <c r="J276" s="1374"/>
      <c r="K276" s="1374"/>
      <c r="L276" s="1356">
        <f t="shared" si="9"/>
        <v>0</v>
      </c>
      <c r="M276" s="1374"/>
      <c r="N276" s="1357">
        <f t="shared" si="10"/>
        <v>0</v>
      </c>
    </row>
    <row r="277" spans="1:14" s="1376" customFormat="1" ht="31.5" x14ac:dyDescent="0.25">
      <c r="A277" s="1496" t="s">
        <v>3698</v>
      </c>
      <c r="B277" s="1502" t="s">
        <v>3693</v>
      </c>
      <c r="C277" s="1411"/>
      <c r="D277" s="1400"/>
      <c r="E277" s="1401"/>
      <c r="F277" s="1402"/>
      <c r="G277" s="1402"/>
      <c r="H277" s="1374"/>
      <c r="I277" s="1375"/>
      <c r="J277" s="1374"/>
      <c r="K277" s="1374"/>
      <c r="L277" s="1356">
        <f t="shared" si="9"/>
        <v>0</v>
      </c>
      <c r="M277" s="1374"/>
      <c r="N277" s="1357">
        <f t="shared" si="10"/>
        <v>0</v>
      </c>
    </row>
    <row r="278" spans="1:14" s="1376" customFormat="1" ht="31.5" x14ac:dyDescent="0.25">
      <c r="A278" s="1496" t="s">
        <v>3699</v>
      </c>
      <c r="B278" s="1502" t="s">
        <v>3694</v>
      </c>
      <c r="C278" s="1411"/>
      <c r="D278" s="1400"/>
      <c r="E278" s="1401"/>
      <c r="F278" s="1402"/>
      <c r="G278" s="1402"/>
      <c r="H278" s="1374"/>
      <c r="I278" s="1375"/>
      <c r="J278" s="1374"/>
      <c r="K278" s="1374"/>
      <c r="L278" s="1356">
        <f t="shared" si="9"/>
        <v>0</v>
      </c>
      <c r="M278" s="1374"/>
      <c r="N278" s="1357">
        <f t="shared" si="10"/>
        <v>0</v>
      </c>
    </row>
    <row r="279" spans="1:14" s="1376" customFormat="1" x14ac:dyDescent="0.25">
      <c r="A279" s="1496" t="s">
        <v>3700</v>
      </c>
      <c r="B279" s="1502" t="s">
        <v>3695</v>
      </c>
      <c r="C279" s="1411"/>
      <c r="D279" s="1400"/>
      <c r="E279" s="1401"/>
      <c r="F279" s="1402"/>
      <c r="G279" s="1402"/>
      <c r="H279" s="1374"/>
      <c r="I279" s="1375"/>
      <c r="J279" s="1374"/>
      <c r="K279" s="1374"/>
      <c r="L279" s="1356">
        <f t="shared" si="9"/>
        <v>0</v>
      </c>
      <c r="M279" s="1374"/>
      <c r="N279" s="1357">
        <f t="shared" si="10"/>
        <v>0</v>
      </c>
    </row>
    <row r="280" spans="1:14" s="1376" customFormat="1" x14ac:dyDescent="0.25">
      <c r="A280" s="1496" t="s">
        <v>3701</v>
      </c>
      <c r="B280" s="1502" t="s">
        <v>3696</v>
      </c>
      <c r="C280" s="1411"/>
      <c r="D280" s="1400"/>
      <c r="E280" s="1401"/>
      <c r="F280" s="1402"/>
      <c r="G280" s="1402"/>
      <c r="H280" s="1374"/>
      <c r="I280" s="1375"/>
      <c r="J280" s="1374"/>
      <c r="K280" s="1374"/>
      <c r="L280" s="1356">
        <f t="shared" si="9"/>
        <v>0</v>
      </c>
      <c r="M280" s="1374"/>
      <c r="N280" s="1357">
        <f t="shared" si="10"/>
        <v>0</v>
      </c>
    </row>
    <row r="281" spans="1:14" s="1417" customFormat="1" x14ac:dyDescent="0.25">
      <c r="A281" s="1497" t="s">
        <v>3507</v>
      </c>
      <c r="B281" s="1500" t="s">
        <v>3702</v>
      </c>
      <c r="C281" s="1410"/>
      <c r="D281" s="1412"/>
      <c r="E281" s="1413"/>
      <c r="F281" s="1414"/>
      <c r="G281" s="1414"/>
      <c r="H281" s="1415"/>
      <c r="I281" s="1416"/>
      <c r="J281" s="1415"/>
      <c r="K281" s="1415"/>
      <c r="L281" s="1356">
        <f t="shared" si="9"/>
        <v>0</v>
      </c>
      <c r="M281" s="1415"/>
      <c r="N281" s="1357">
        <f t="shared" si="10"/>
        <v>0</v>
      </c>
    </row>
    <row r="282" spans="1:14" s="1376" customFormat="1" ht="31.5" x14ac:dyDescent="0.25">
      <c r="A282" s="1496" t="s">
        <v>3703</v>
      </c>
      <c r="B282" s="1502" t="s">
        <v>3704</v>
      </c>
      <c r="C282" s="1411"/>
      <c r="D282" s="1400"/>
      <c r="E282" s="1401"/>
      <c r="F282" s="1402"/>
      <c r="G282" s="1402"/>
      <c r="H282" s="1374"/>
      <c r="I282" s="1375"/>
      <c r="J282" s="1374"/>
      <c r="K282" s="1374"/>
      <c r="L282" s="1356">
        <f t="shared" si="9"/>
        <v>0</v>
      </c>
      <c r="M282" s="1374"/>
      <c r="N282" s="1357">
        <f t="shared" si="10"/>
        <v>0</v>
      </c>
    </row>
    <row r="283" spans="1:14" s="1376" customFormat="1" ht="31.5" x14ac:dyDescent="0.25">
      <c r="A283" s="1496" t="s">
        <v>3705</v>
      </c>
      <c r="B283" s="1502" t="s">
        <v>3706</v>
      </c>
      <c r="C283" s="1411"/>
      <c r="D283" s="1400"/>
      <c r="E283" s="1401"/>
      <c r="F283" s="1402"/>
      <c r="G283" s="1402"/>
      <c r="H283" s="1374"/>
      <c r="I283" s="1375"/>
      <c r="J283" s="1374"/>
      <c r="K283" s="1374"/>
      <c r="L283" s="1356">
        <f t="shared" si="9"/>
        <v>0</v>
      </c>
      <c r="M283" s="1374"/>
      <c r="N283" s="1357">
        <f t="shared" si="10"/>
        <v>0</v>
      </c>
    </row>
    <row r="284" spans="1:14" s="1376" customFormat="1" x14ac:dyDescent="0.25">
      <c r="A284" s="1496" t="s">
        <v>3707</v>
      </c>
      <c r="B284" s="1502" t="s">
        <v>3708</v>
      </c>
      <c r="C284" s="1411"/>
      <c r="D284" s="1400"/>
      <c r="E284" s="1401"/>
      <c r="F284" s="1402"/>
      <c r="G284" s="1402"/>
      <c r="H284" s="1374"/>
      <c r="I284" s="1375"/>
      <c r="J284" s="1374"/>
      <c r="K284" s="1374"/>
      <c r="L284" s="1356">
        <f t="shared" si="9"/>
        <v>0</v>
      </c>
      <c r="M284" s="1374"/>
      <c r="N284" s="1357">
        <f t="shared" si="10"/>
        <v>0</v>
      </c>
    </row>
    <row r="285" spans="1:14" s="1376" customFormat="1" x14ac:dyDescent="0.25">
      <c r="A285" s="1496" t="s">
        <v>3709</v>
      </c>
      <c r="B285" s="1502" t="s">
        <v>3710</v>
      </c>
      <c r="C285" s="1411"/>
      <c r="D285" s="1400"/>
      <c r="E285" s="1401"/>
      <c r="F285" s="1402"/>
      <c r="G285" s="1402"/>
      <c r="H285" s="1374"/>
      <c r="I285" s="1375"/>
      <c r="J285" s="1374"/>
      <c r="K285" s="1374"/>
      <c r="L285" s="1356">
        <f t="shared" si="9"/>
        <v>0</v>
      </c>
      <c r="M285" s="1374"/>
      <c r="N285" s="1357">
        <f t="shared" si="10"/>
        <v>0</v>
      </c>
    </row>
    <row r="286" spans="1:14" s="1376" customFormat="1" x14ac:dyDescent="0.25">
      <c r="A286" s="1496" t="s">
        <v>3711</v>
      </c>
      <c r="B286" s="1502" t="s">
        <v>3712</v>
      </c>
      <c r="C286" s="1411"/>
      <c r="D286" s="1400"/>
      <c r="E286" s="1401"/>
      <c r="F286" s="1402"/>
      <c r="G286" s="1402"/>
      <c r="H286" s="1374"/>
      <c r="I286" s="1375"/>
      <c r="J286" s="1374"/>
      <c r="K286" s="1374"/>
      <c r="L286" s="1356">
        <f t="shared" si="9"/>
        <v>0</v>
      </c>
      <c r="M286" s="1374"/>
      <c r="N286" s="1357">
        <f t="shared" si="10"/>
        <v>0</v>
      </c>
    </row>
    <row r="287" spans="1:14" s="1376" customFormat="1" ht="31.5" x14ac:dyDescent="0.25">
      <c r="A287" s="1496" t="s">
        <v>3713</v>
      </c>
      <c r="B287" s="1502" t="s">
        <v>3714</v>
      </c>
      <c r="C287" s="1411"/>
      <c r="D287" s="1400"/>
      <c r="E287" s="1401"/>
      <c r="F287" s="1402"/>
      <c r="G287" s="1402"/>
      <c r="H287" s="1374"/>
      <c r="I287" s="1375"/>
      <c r="J287" s="1374"/>
      <c r="K287" s="1374"/>
      <c r="L287" s="1356">
        <f t="shared" si="9"/>
        <v>0</v>
      </c>
      <c r="M287" s="1374"/>
      <c r="N287" s="1357">
        <f t="shared" si="10"/>
        <v>0</v>
      </c>
    </row>
    <row r="288" spans="1:14" s="1376" customFormat="1" x14ac:dyDescent="0.25">
      <c r="A288" s="1496" t="s">
        <v>3715</v>
      </c>
      <c r="B288" s="1502" t="s">
        <v>3716</v>
      </c>
      <c r="C288" s="1411"/>
      <c r="D288" s="1400"/>
      <c r="E288" s="1401"/>
      <c r="F288" s="1402"/>
      <c r="G288" s="1402"/>
      <c r="H288" s="1374"/>
      <c r="I288" s="1375"/>
      <c r="J288" s="1374"/>
      <c r="K288" s="1374"/>
      <c r="L288" s="1356">
        <f t="shared" si="9"/>
        <v>0</v>
      </c>
      <c r="M288" s="1374"/>
      <c r="N288" s="1357">
        <f t="shared" si="10"/>
        <v>0</v>
      </c>
    </row>
    <row r="289" spans="1:14" s="1376" customFormat="1" x14ac:dyDescent="0.25">
      <c r="A289" s="1479"/>
      <c r="B289" s="1503" t="s">
        <v>3421</v>
      </c>
      <c r="C289" s="1418"/>
      <c r="D289" s="1400"/>
      <c r="E289" s="1401"/>
      <c r="F289" s="1402"/>
      <c r="G289" s="1402"/>
      <c r="H289" s="1374"/>
      <c r="I289" s="1375"/>
      <c r="J289" s="1374"/>
      <c r="K289" s="1374"/>
      <c r="L289" s="1356">
        <f t="shared" si="9"/>
        <v>0</v>
      </c>
      <c r="M289" s="1374"/>
      <c r="N289" s="1357">
        <f t="shared" si="10"/>
        <v>0</v>
      </c>
    </row>
    <row r="290" spans="1:14" s="1376" customFormat="1" x14ac:dyDescent="0.25">
      <c r="A290" s="1479" t="s">
        <v>3282</v>
      </c>
      <c r="B290" s="1504" t="s">
        <v>3627</v>
      </c>
      <c r="C290" s="1375"/>
      <c r="D290" s="1400"/>
      <c r="E290" s="1401"/>
      <c r="F290" s="1402"/>
      <c r="G290" s="1402"/>
      <c r="H290" s="1374"/>
      <c r="I290" s="1375"/>
      <c r="J290" s="1374"/>
      <c r="K290" s="1374"/>
      <c r="L290" s="1356">
        <f t="shared" si="9"/>
        <v>0</v>
      </c>
      <c r="M290" s="1374"/>
      <c r="N290" s="1357">
        <f t="shared" si="10"/>
        <v>0</v>
      </c>
    </row>
    <row r="291" spans="1:14" s="1376" customFormat="1" ht="31.5" x14ac:dyDescent="0.25">
      <c r="A291" s="1479" t="s">
        <v>3281</v>
      </c>
      <c r="B291" s="1504" t="s">
        <v>3628</v>
      </c>
      <c r="C291" s="1375"/>
      <c r="D291" s="1368"/>
      <c r="E291" s="1401"/>
      <c r="F291" s="1403"/>
      <c r="G291" s="1403"/>
      <c r="H291" s="1354"/>
      <c r="I291" s="1377"/>
      <c r="J291" s="1374"/>
      <c r="K291" s="1374"/>
      <c r="L291" s="1356">
        <f t="shared" si="9"/>
        <v>0</v>
      </c>
      <c r="M291" s="1374"/>
      <c r="N291" s="1357">
        <f t="shared" si="10"/>
        <v>0</v>
      </c>
    </row>
    <row r="292" spans="1:14" s="1376" customFormat="1" x14ac:dyDescent="0.25">
      <c r="A292" s="1479" t="s">
        <v>3422</v>
      </c>
      <c r="B292" s="1504" t="s">
        <v>3629</v>
      </c>
      <c r="C292" s="1375"/>
      <c r="D292" s="1400"/>
      <c r="E292" s="1401"/>
      <c r="F292" s="1402"/>
      <c r="G292" s="1402"/>
      <c r="H292" s="1374"/>
      <c r="I292" s="1375"/>
      <c r="J292" s="1374"/>
      <c r="K292" s="1374"/>
      <c r="L292" s="1356">
        <f t="shared" si="9"/>
        <v>0</v>
      </c>
      <c r="M292" s="1374"/>
      <c r="N292" s="1357">
        <f t="shared" si="10"/>
        <v>0</v>
      </c>
    </row>
    <row r="293" spans="1:14" s="1376" customFormat="1" x14ac:dyDescent="0.25">
      <c r="A293" s="1479" t="s">
        <v>3423</v>
      </c>
      <c r="B293" s="1504" t="s">
        <v>3630</v>
      </c>
      <c r="C293" s="1375"/>
      <c r="D293" s="1400"/>
      <c r="E293" s="1401"/>
      <c r="F293" s="1402"/>
      <c r="G293" s="1402"/>
      <c r="H293" s="1374"/>
      <c r="I293" s="1375"/>
      <c r="J293" s="1374"/>
      <c r="K293" s="1374"/>
      <c r="L293" s="1356">
        <f t="shared" si="9"/>
        <v>0</v>
      </c>
      <c r="M293" s="1374"/>
      <c r="N293" s="1357">
        <f t="shared" si="10"/>
        <v>0</v>
      </c>
    </row>
    <row r="294" spans="1:14" s="1376" customFormat="1" x14ac:dyDescent="0.25">
      <c r="A294" s="1479" t="s">
        <v>3424</v>
      </c>
      <c r="B294" s="1504" t="s">
        <v>1183</v>
      </c>
      <c r="C294" s="1375"/>
      <c r="D294" s="1400"/>
      <c r="E294" s="1401"/>
      <c r="F294" s="1402"/>
      <c r="G294" s="1402"/>
      <c r="H294" s="1374"/>
      <c r="I294" s="1375"/>
      <c r="J294" s="1374"/>
      <c r="K294" s="1374"/>
      <c r="L294" s="1356">
        <f t="shared" si="9"/>
        <v>0</v>
      </c>
      <c r="M294" s="1374"/>
      <c r="N294" s="1357">
        <f t="shared" si="10"/>
        <v>0</v>
      </c>
    </row>
    <row r="295" spans="1:14" s="1376" customFormat="1" x14ac:dyDescent="0.25">
      <c r="A295" s="1479" t="s">
        <v>3351</v>
      </c>
      <c r="B295" s="1504" t="s">
        <v>3631</v>
      </c>
      <c r="C295" s="1375"/>
      <c r="D295" s="1400"/>
      <c r="E295" s="1401"/>
      <c r="F295" s="1402"/>
      <c r="G295" s="1402"/>
      <c r="H295" s="1374"/>
      <c r="I295" s="1375"/>
      <c r="J295" s="1374"/>
      <c r="K295" s="1374"/>
      <c r="L295" s="1356">
        <f t="shared" si="9"/>
        <v>0</v>
      </c>
      <c r="M295" s="1374"/>
      <c r="N295" s="1357">
        <f t="shared" si="10"/>
        <v>0</v>
      </c>
    </row>
    <row r="296" spans="1:14" s="1376" customFormat="1" x14ac:dyDescent="0.25">
      <c r="A296" s="1479" t="s">
        <v>3354</v>
      </c>
      <c r="B296" s="1504" t="s">
        <v>3632</v>
      </c>
      <c r="C296" s="1375"/>
      <c r="D296" s="1400"/>
      <c r="E296" s="1401"/>
      <c r="F296" s="1402"/>
      <c r="G296" s="1402"/>
      <c r="H296" s="1374"/>
      <c r="I296" s="1375"/>
      <c r="J296" s="1374"/>
      <c r="K296" s="1374"/>
      <c r="L296" s="1356">
        <f t="shared" si="9"/>
        <v>0</v>
      </c>
      <c r="M296" s="1374"/>
      <c r="N296" s="1357">
        <f t="shared" si="10"/>
        <v>0</v>
      </c>
    </row>
    <row r="297" spans="1:14" s="1376" customFormat="1" x14ac:dyDescent="0.25">
      <c r="A297" s="1479" t="s">
        <v>3356</v>
      </c>
      <c r="B297" s="1504" t="s">
        <v>3633</v>
      </c>
      <c r="C297" s="1375"/>
      <c r="D297" s="1400"/>
      <c r="E297" s="1401"/>
      <c r="F297" s="1402"/>
      <c r="G297" s="1402"/>
      <c r="H297" s="1374"/>
      <c r="I297" s="1375"/>
      <c r="J297" s="1374"/>
      <c r="K297" s="1374"/>
      <c r="L297" s="1356">
        <f t="shared" si="9"/>
        <v>0</v>
      </c>
      <c r="M297" s="1374"/>
      <c r="N297" s="1357">
        <f t="shared" si="10"/>
        <v>0</v>
      </c>
    </row>
    <row r="298" spans="1:14" s="1376" customFormat="1" x14ac:dyDescent="0.25">
      <c r="A298" s="1479" t="s">
        <v>3634</v>
      </c>
      <c r="B298" s="1504" t="s">
        <v>3635</v>
      </c>
      <c r="C298" s="1375"/>
      <c r="D298" s="1400"/>
      <c r="E298" s="1401"/>
      <c r="F298" s="1402"/>
      <c r="G298" s="1402"/>
      <c r="H298" s="1374"/>
      <c r="I298" s="1375"/>
      <c r="J298" s="1374"/>
      <c r="K298" s="1374"/>
      <c r="L298" s="1356">
        <f t="shared" si="9"/>
        <v>0</v>
      </c>
      <c r="M298" s="1374"/>
      <c r="N298" s="1357">
        <f t="shared" si="10"/>
        <v>0</v>
      </c>
    </row>
    <row r="299" spans="1:14" s="1376" customFormat="1" x14ac:dyDescent="0.25">
      <c r="A299" s="1479" t="s">
        <v>3498</v>
      </c>
      <c r="B299" s="1505" t="s">
        <v>35</v>
      </c>
      <c r="C299" s="1419"/>
      <c r="D299" s="1400"/>
      <c r="E299" s="1401"/>
      <c r="F299" s="1402"/>
      <c r="G299" s="1402"/>
      <c r="H299" s="1374"/>
      <c r="I299" s="1375"/>
      <c r="J299" s="1374"/>
      <c r="K299" s="1374"/>
      <c r="L299" s="1356">
        <f t="shared" si="9"/>
        <v>0</v>
      </c>
      <c r="M299" s="1374"/>
      <c r="N299" s="1357">
        <f t="shared" si="10"/>
        <v>0</v>
      </c>
    </row>
    <row r="300" spans="1:14" s="1376" customFormat="1" x14ac:dyDescent="0.25">
      <c r="A300" s="1479" t="s">
        <v>3369</v>
      </c>
      <c r="B300" s="1505" t="s">
        <v>36</v>
      </c>
      <c r="C300" s="1419"/>
      <c r="D300" s="1400"/>
      <c r="E300" s="1401"/>
      <c r="F300" s="1402"/>
      <c r="G300" s="1402"/>
      <c r="H300" s="1374"/>
      <c r="I300" s="1375"/>
      <c r="J300" s="1374"/>
      <c r="K300" s="1374"/>
      <c r="L300" s="1356">
        <f t="shared" si="9"/>
        <v>0</v>
      </c>
      <c r="M300" s="1374"/>
      <c r="N300" s="1357">
        <f t="shared" si="10"/>
        <v>0</v>
      </c>
    </row>
    <row r="301" spans="1:14" s="1376" customFormat="1" x14ac:dyDescent="0.25">
      <c r="A301" s="1479" t="s">
        <v>3372</v>
      </c>
      <c r="B301" s="1505" t="s">
        <v>37</v>
      </c>
      <c r="C301" s="1419"/>
      <c r="D301" s="1400"/>
      <c r="E301" s="1401"/>
      <c r="F301" s="1402"/>
      <c r="G301" s="1402"/>
      <c r="H301" s="1374"/>
      <c r="I301" s="1375"/>
      <c r="J301" s="1374"/>
      <c r="K301" s="1374"/>
      <c r="L301" s="1356">
        <f t="shared" si="9"/>
        <v>0</v>
      </c>
      <c r="M301" s="1374"/>
      <c r="N301" s="1357">
        <f t="shared" si="10"/>
        <v>0</v>
      </c>
    </row>
    <row r="302" spans="1:14" s="1376" customFormat="1" x14ac:dyDescent="0.25">
      <c r="A302" s="1479" t="s">
        <v>3379</v>
      </c>
      <c r="B302" s="1505" t="s">
        <v>3636</v>
      </c>
      <c r="C302" s="1419"/>
      <c r="D302" s="1400"/>
      <c r="E302" s="1401"/>
      <c r="F302" s="1402"/>
      <c r="G302" s="1402"/>
      <c r="H302" s="1374"/>
      <c r="I302" s="1375"/>
      <c r="J302" s="1374"/>
      <c r="K302" s="1374"/>
      <c r="L302" s="1356">
        <f t="shared" si="9"/>
        <v>0</v>
      </c>
      <c r="M302" s="1374"/>
      <c r="N302" s="1357">
        <f t="shared" si="10"/>
        <v>0</v>
      </c>
    </row>
    <row r="303" spans="1:14" s="1376" customFormat="1" x14ac:dyDescent="0.25">
      <c r="A303" s="1479" t="s">
        <v>3637</v>
      </c>
      <c r="B303" s="1506" t="s">
        <v>3638</v>
      </c>
      <c r="C303" s="1420"/>
      <c r="D303" s="1400"/>
      <c r="E303" s="1401"/>
      <c r="F303" s="1402"/>
      <c r="G303" s="1402"/>
      <c r="H303" s="1374"/>
      <c r="I303" s="1375"/>
      <c r="J303" s="1374"/>
      <c r="K303" s="1374"/>
      <c r="L303" s="1356">
        <f t="shared" si="9"/>
        <v>0</v>
      </c>
      <c r="M303" s="1374"/>
      <c r="N303" s="1357">
        <f t="shared" si="10"/>
        <v>0</v>
      </c>
    </row>
    <row r="304" spans="1:14" s="1376" customFormat="1" x14ac:dyDescent="0.25">
      <c r="A304" s="1479" t="s">
        <v>3390</v>
      </c>
      <c r="B304" s="1507" t="s">
        <v>3639</v>
      </c>
      <c r="C304" s="1421"/>
      <c r="D304" s="1400"/>
      <c r="E304" s="1401"/>
      <c r="F304" s="1402"/>
      <c r="G304" s="1402"/>
      <c r="H304" s="1374"/>
      <c r="I304" s="1375"/>
      <c r="J304" s="1374"/>
      <c r="K304" s="1374"/>
      <c r="L304" s="1356">
        <f t="shared" si="9"/>
        <v>0</v>
      </c>
      <c r="M304" s="1374"/>
      <c r="N304" s="1357">
        <f t="shared" si="10"/>
        <v>0</v>
      </c>
    </row>
    <row r="305" spans="1:14" s="1376" customFormat="1" x14ac:dyDescent="0.25">
      <c r="A305" s="1479" t="s">
        <v>3507</v>
      </c>
      <c r="B305" s="1507" t="s">
        <v>3640</v>
      </c>
      <c r="C305" s="1421"/>
      <c r="D305" s="1400"/>
      <c r="E305" s="1401"/>
      <c r="F305" s="1402"/>
      <c r="G305" s="1402"/>
      <c r="H305" s="1374"/>
      <c r="I305" s="1375"/>
      <c r="J305" s="1374"/>
      <c r="K305" s="1374"/>
      <c r="L305" s="1356">
        <f t="shared" si="9"/>
        <v>0</v>
      </c>
      <c r="M305" s="1374"/>
      <c r="N305" s="1357">
        <f t="shared" si="10"/>
        <v>0</v>
      </c>
    </row>
    <row r="306" spans="1:14" s="1376" customFormat="1" x14ac:dyDescent="0.25">
      <c r="A306" s="1479" t="s">
        <v>3508</v>
      </c>
      <c r="B306" s="1507" t="s">
        <v>3641</v>
      </c>
      <c r="C306" s="1421"/>
      <c r="D306" s="1400"/>
      <c r="E306" s="1401"/>
      <c r="F306" s="1402"/>
      <c r="G306" s="1402"/>
      <c r="H306" s="1374"/>
      <c r="I306" s="1375"/>
      <c r="J306" s="1374"/>
      <c r="K306" s="1374"/>
      <c r="L306" s="1356">
        <f t="shared" si="9"/>
        <v>0</v>
      </c>
      <c r="M306" s="1374"/>
      <c r="N306" s="1357">
        <f t="shared" si="10"/>
        <v>0</v>
      </c>
    </row>
    <row r="307" spans="1:14" s="1376" customFormat="1" x14ac:dyDescent="0.25">
      <c r="A307" s="1479" t="s">
        <v>3509</v>
      </c>
      <c r="B307" s="1507" t="s">
        <v>3642</v>
      </c>
      <c r="C307" s="1421"/>
      <c r="D307" s="1400"/>
      <c r="E307" s="1401"/>
      <c r="F307" s="1402"/>
      <c r="G307" s="1402"/>
      <c r="H307" s="1374"/>
      <c r="I307" s="1375"/>
      <c r="J307" s="1374"/>
      <c r="K307" s="1374"/>
      <c r="L307" s="1356">
        <f t="shared" si="9"/>
        <v>0</v>
      </c>
      <c r="M307" s="1374"/>
      <c r="N307" s="1357">
        <f t="shared" si="10"/>
        <v>0</v>
      </c>
    </row>
    <row r="308" spans="1:14" s="1376" customFormat="1" ht="31.5" x14ac:dyDescent="0.25">
      <c r="A308" s="1479" t="s">
        <v>3510</v>
      </c>
      <c r="B308" s="1507" t="s">
        <v>3643</v>
      </c>
      <c r="C308" s="1421"/>
      <c r="D308" s="1400"/>
      <c r="E308" s="1401"/>
      <c r="F308" s="1402"/>
      <c r="G308" s="1402"/>
      <c r="H308" s="1374"/>
      <c r="I308" s="1375"/>
      <c r="J308" s="1374"/>
      <c r="K308" s="1374"/>
      <c r="L308" s="1356">
        <f t="shared" si="9"/>
        <v>0</v>
      </c>
      <c r="M308" s="1374"/>
      <c r="N308" s="1357">
        <f t="shared" si="10"/>
        <v>0</v>
      </c>
    </row>
    <row r="309" spans="1:14" s="1376" customFormat="1" x14ac:dyDescent="0.25">
      <c r="A309" s="1479" t="s">
        <v>3512</v>
      </c>
      <c r="B309" s="1504" t="s">
        <v>3644</v>
      </c>
      <c r="C309" s="1375"/>
      <c r="D309" s="1400"/>
      <c r="E309" s="1401"/>
      <c r="F309" s="1402"/>
      <c r="G309" s="1402"/>
      <c r="H309" s="1374"/>
      <c r="I309" s="1375"/>
      <c r="J309" s="1374"/>
      <c r="K309" s="1374"/>
      <c r="L309" s="1356">
        <f t="shared" si="9"/>
        <v>0</v>
      </c>
      <c r="M309" s="1374"/>
      <c r="N309" s="1357">
        <f t="shared" si="10"/>
        <v>0</v>
      </c>
    </row>
    <row r="310" spans="1:14" s="1347" customFormat="1" x14ac:dyDescent="0.25">
      <c r="A310" s="1508"/>
      <c r="B310" s="1508" t="s">
        <v>190</v>
      </c>
      <c r="C310" s="1422"/>
      <c r="D310" s="1363"/>
      <c r="E310" s="1358"/>
      <c r="F310" s="1423"/>
      <c r="G310" s="1423"/>
      <c r="H310" s="1345"/>
      <c r="I310" s="1346"/>
      <c r="J310" s="1345"/>
      <c r="K310" s="1345"/>
      <c r="L310" s="1356">
        <f t="shared" si="9"/>
        <v>0</v>
      </c>
      <c r="M310" s="1345"/>
      <c r="N310" s="1357">
        <f t="shared" si="10"/>
        <v>0</v>
      </c>
    </row>
    <row r="311" spans="1:14" s="1347" customFormat="1" x14ac:dyDescent="0.25">
      <c r="A311" s="1501" t="s">
        <v>3282</v>
      </c>
      <c r="B311" s="1509" t="s">
        <v>3425</v>
      </c>
      <c r="C311" s="1424"/>
      <c r="D311" s="1400"/>
      <c r="E311" s="1400"/>
      <c r="F311" s="1425"/>
      <c r="G311" s="1425"/>
      <c r="H311" s="1354"/>
      <c r="I311" s="1355"/>
      <c r="J311" s="1345"/>
      <c r="K311" s="1345"/>
      <c r="L311" s="1356">
        <f t="shared" si="9"/>
        <v>0</v>
      </c>
      <c r="M311" s="1345"/>
      <c r="N311" s="1357">
        <f t="shared" si="10"/>
        <v>0</v>
      </c>
    </row>
    <row r="312" spans="1:14" s="1347" customFormat="1" x14ac:dyDescent="0.25">
      <c r="A312" s="1479" t="s">
        <v>245</v>
      </c>
      <c r="B312" s="1482" t="s">
        <v>3622</v>
      </c>
      <c r="C312" s="1381"/>
      <c r="D312" s="1400"/>
      <c r="E312" s="1400"/>
      <c r="F312" s="1425"/>
      <c r="G312" s="1425"/>
      <c r="H312" s="1354"/>
      <c r="I312" s="1355"/>
      <c r="J312" s="1345"/>
      <c r="K312" s="1345"/>
      <c r="L312" s="1356">
        <f t="shared" si="9"/>
        <v>0</v>
      </c>
      <c r="M312" s="1345"/>
      <c r="N312" s="1357">
        <f t="shared" si="10"/>
        <v>0</v>
      </c>
    </row>
    <row r="313" spans="1:14" s="1347" customFormat="1" ht="18.75" x14ac:dyDescent="0.25">
      <c r="A313" s="1479" t="s">
        <v>79</v>
      </c>
      <c r="B313" s="1510" t="s">
        <v>505</v>
      </c>
      <c r="C313" s="1426"/>
      <c r="D313" s="1400"/>
      <c r="E313" s="1400"/>
      <c r="F313" s="1425"/>
      <c r="G313" s="1425"/>
      <c r="H313" s="1345"/>
      <c r="I313" s="1346"/>
      <c r="J313" s="1345"/>
      <c r="K313" s="1345"/>
      <c r="L313" s="1356">
        <f t="shared" si="9"/>
        <v>0</v>
      </c>
      <c r="M313" s="1345"/>
      <c r="N313" s="1357">
        <f t="shared" si="10"/>
        <v>0</v>
      </c>
    </row>
    <row r="314" spans="1:14" s="1347" customFormat="1" ht="18.75" x14ac:dyDescent="0.25">
      <c r="A314" s="1479" t="s">
        <v>288</v>
      </c>
      <c r="B314" s="1511" t="s">
        <v>1062</v>
      </c>
      <c r="C314" s="1427"/>
      <c r="D314" s="1400"/>
      <c r="E314" s="1400"/>
      <c r="F314" s="1425"/>
      <c r="G314" s="1425"/>
      <c r="H314" s="1345"/>
      <c r="I314" s="1346"/>
      <c r="J314" s="1345"/>
      <c r="K314" s="1345"/>
      <c r="L314" s="1356">
        <f t="shared" si="9"/>
        <v>0</v>
      </c>
      <c r="M314" s="1345"/>
      <c r="N314" s="1357">
        <f t="shared" si="10"/>
        <v>0</v>
      </c>
    </row>
    <row r="315" spans="1:14" s="1347" customFormat="1" x14ac:dyDescent="0.25">
      <c r="A315" s="1479" t="s">
        <v>289</v>
      </c>
      <c r="B315" s="1482" t="s">
        <v>191</v>
      </c>
      <c r="C315" s="1381"/>
      <c r="D315" s="1400"/>
      <c r="E315" s="1400"/>
      <c r="F315" s="1425"/>
      <c r="G315" s="1425"/>
      <c r="H315" s="1345"/>
      <c r="I315" s="1346"/>
      <c r="J315" s="1345"/>
      <c r="K315" s="1345"/>
      <c r="L315" s="1356">
        <f t="shared" si="9"/>
        <v>0</v>
      </c>
      <c r="M315" s="1345"/>
      <c r="N315" s="1357">
        <f t="shared" si="10"/>
        <v>0</v>
      </c>
    </row>
    <row r="316" spans="1:14" s="1347" customFormat="1" x14ac:dyDescent="0.25">
      <c r="A316" s="1479" t="s">
        <v>290</v>
      </c>
      <c r="B316" s="1482" t="s">
        <v>192</v>
      </c>
      <c r="C316" s="1381"/>
      <c r="D316" s="1400"/>
      <c r="E316" s="1400"/>
      <c r="F316" s="1425"/>
      <c r="G316" s="1425"/>
      <c r="H316" s="1345"/>
      <c r="I316" s="1346"/>
      <c r="J316" s="1345"/>
      <c r="K316" s="1345"/>
      <c r="L316" s="1356">
        <f t="shared" si="9"/>
        <v>0</v>
      </c>
      <c r="M316" s="1345"/>
      <c r="N316" s="1357">
        <f t="shared" si="10"/>
        <v>0</v>
      </c>
    </row>
    <row r="317" spans="1:14" s="1347" customFormat="1" x14ac:dyDescent="0.25">
      <c r="A317" s="1479" t="s">
        <v>291</v>
      </c>
      <c r="B317" s="1482" t="s">
        <v>193</v>
      </c>
      <c r="C317" s="1381"/>
      <c r="D317" s="1400"/>
      <c r="E317" s="1400"/>
      <c r="F317" s="1425"/>
      <c r="G317" s="1425"/>
      <c r="H317" s="1345"/>
      <c r="I317" s="1346"/>
      <c r="J317" s="1345"/>
      <c r="K317" s="1345"/>
      <c r="L317" s="1356">
        <f t="shared" si="9"/>
        <v>0</v>
      </c>
      <c r="M317" s="1345"/>
      <c r="N317" s="1357">
        <f t="shared" si="10"/>
        <v>0</v>
      </c>
    </row>
    <row r="318" spans="1:14" s="1347" customFormat="1" x14ac:dyDescent="0.25">
      <c r="A318" s="1501" t="s">
        <v>3281</v>
      </c>
      <c r="B318" s="1509" t="s">
        <v>3426</v>
      </c>
      <c r="C318" s="1424"/>
      <c r="D318" s="1400"/>
      <c r="E318" s="1400"/>
      <c r="F318" s="1425"/>
      <c r="G318" s="1425"/>
      <c r="H318" s="1345"/>
      <c r="I318" s="1346"/>
      <c r="J318" s="1345"/>
      <c r="K318" s="1345"/>
      <c r="L318" s="1356">
        <f t="shared" si="9"/>
        <v>0</v>
      </c>
      <c r="M318" s="1345"/>
      <c r="N318" s="1357">
        <f t="shared" si="10"/>
        <v>0</v>
      </c>
    </row>
    <row r="319" spans="1:14" s="1347" customFormat="1" x14ac:dyDescent="0.25">
      <c r="A319" s="1479" t="s">
        <v>1722</v>
      </c>
      <c r="B319" s="1482" t="s">
        <v>199</v>
      </c>
      <c r="C319" s="1381"/>
      <c r="D319" s="1400"/>
      <c r="E319" s="1400"/>
      <c r="F319" s="1425"/>
      <c r="G319" s="1425"/>
      <c r="H319" s="1354"/>
      <c r="I319" s="1355"/>
      <c r="J319" s="1345"/>
      <c r="K319" s="1345"/>
      <c r="L319" s="1356">
        <f t="shared" si="9"/>
        <v>0</v>
      </c>
      <c r="M319" s="1345"/>
      <c r="N319" s="1357">
        <f t="shared" si="10"/>
        <v>0</v>
      </c>
    </row>
    <row r="320" spans="1:14" s="1347" customFormat="1" x14ac:dyDescent="0.25">
      <c r="A320" s="1479" t="s">
        <v>65</v>
      </c>
      <c r="B320" s="1482" t="s">
        <v>196</v>
      </c>
      <c r="C320" s="1381"/>
      <c r="D320" s="1400"/>
      <c r="E320" s="1400"/>
      <c r="F320" s="1425"/>
      <c r="G320" s="1425"/>
      <c r="H320" s="1345"/>
      <c r="I320" s="1346"/>
      <c r="J320" s="1345"/>
      <c r="K320" s="1345"/>
      <c r="L320" s="1356">
        <f t="shared" si="9"/>
        <v>0</v>
      </c>
      <c r="M320" s="1345"/>
      <c r="N320" s="1357">
        <f t="shared" si="10"/>
        <v>0</v>
      </c>
    </row>
    <row r="321" spans="1:14" s="1347" customFormat="1" x14ac:dyDescent="0.25">
      <c r="A321" s="1479" t="s">
        <v>781</v>
      </c>
      <c r="B321" s="1482" t="s">
        <v>194</v>
      </c>
      <c r="C321" s="1381"/>
      <c r="D321" s="1400"/>
      <c r="E321" s="1400"/>
      <c r="F321" s="1425"/>
      <c r="G321" s="1425"/>
      <c r="H321" s="1345"/>
      <c r="I321" s="1346"/>
      <c r="J321" s="1345"/>
      <c r="K321" s="1345"/>
      <c r="L321" s="1356">
        <f t="shared" si="9"/>
        <v>0</v>
      </c>
      <c r="M321" s="1345"/>
      <c r="N321" s="1357">
        <f t="shared" si="10"/>
        <v>0</v>
      </c>
    </row>
    <row r="322" spans="1:14" s="1347" customFormat="1" x14ac:dyDescent="0.25">
      <c r="A322" s="1479" t="s">
        <v>1</v>
      </c>
      <c r="B322" s="1484" t="s">
        <v>195</v>
      </c>
      <c r="C322" s="1382"/>
      <c r="D322" s="1400"/>
      <c r="E322" s="1400"/>
      <c r="F322" s="1425"/>
      <c r="G322" s="1425"/>
      <c r="H322" s="1345"/>
      <c r="I322" s="1346"/>
      <c r="J322" s="1345"/>
      <c r="K322" s="1345"/>
      <c r="L322" s="1356">
        <f t="shared" si="9"/>
        <v>0</v>
      </c>
      <c r="M322" s="1345"/>
      <c r="N322" s="1357">
        <f t="shared" si="10"/>
        <v>0</v>
      </c>
    </row>
    <row r="323" spans="1:14" s="1347" customFormat="1" x14ac:dyDescent="0.25">
      <c r="A323" s="1479" t="s">
        <v>3258</v>
      </c>
      <c r="B323" s="1484" t="s">
        <v>197</v>
      </c>
      <c r="C323" s="1382"/>
      <c r="D323" s="1400"/>
      <c r="E323" s="1400"/>
      <c r="F323" s="1425"/>
      <c r="G323" s="1425"/>
      <c r="H323" s="1345"/>
      <c r="I323" s="1346"/>
      <c r="J323" s="1345"/>
      <c r="K323" s="1345"/>
      <c r="L323" s="1356">
        <f t="shared" si="9"/>
        <v>0</v>
      </c>
      <c r="M323" s="1345"/>
      <c r="N323" s="1357">
        <f t="shared" si="10"/>
        <v>0</v>
      </c>
    </row>
    <row r="324" spans="1:14" s="1347" customFormat="1" x14ac:dyDescent="0.25">
      <c r="A324" s="1479" t="s">
        <v>3259</v>
      </c>
      <c r="B324" s="1482" t="s">
        <v>198</v>
      </c>
      <c r="C324" s="1381"/>
      <c r="D324" s="1400"/>
      <c r="E324" s="1400"/>
      <c r="F324" s="1425"/>
      <c r="G324" s="1425"/>
      <c r="H324" s="1345"/>
      <c r="I324" s="1346"/>
      <c r="J324" s="1345"/>
      <c r="K324" s="1345"/>
      <c r="L324" s="1356">
        <f t="shared" si="9"/>
        <v>0</v>
      </c>
      <c r="M324" s="1345"/>
      <c r="N324" s="1357">
        <f t="shared" si="10"/>
        <v>0</v>
      </c>
    </row>
    <row r="325" spans="1:14" s="1347" customFormat="1" x14ac:dyDescent="0.25">
      <c r="A325" s="1501" t="s">
        <v>3422</v>
      </c>
      <c r="B325" s="1509" t="s">
        <v>3427</v>
      </c>
      <c r="C325" s="1424"/>
      <c r="D325" s="1400"/>
      <c r="E325" s="1400"/>
      <c r="F325" s="1425"/>
      <c r="G325" s="1425"/>
      <c r="H325" s="1345"/>
      <c r="I325" s="1346"/>
      <c r="J325" s="1345"/>
      <c r="K325" s="1345"/>
      <c r="L325" s="1356">
        <f t="shared" si="9"/>
        <v>0</v>
      </c>
      <c r="M325" s="1345"/>
      <c r="N325" s="1357">
        <f t="shared" si="10"/>
        <v>0</v>
      </c>
    </row>
    <row r="326" spans="1:14" s="1347" customFormat="1" x14ac:dyDescent="0.25">
      <c r="A326" s="1479" t="s">
        <v>140</v>
      </c>
      <c r="B326" s="1482" t="s">
        <v>52</v>
      </c>
      <c r="C326" s="1381"/>
      <c r="D326" s="1400"/>
      <c r="E326" s="1400"/>
      <c r="F326" s="1425"/>
      <c r="G326" s="1425"/>
      <c r="H326" s="1354"/>
      <c r="I326" s="1355"/>
      <c r="J326" s="1345"/>
      <c r="K326" s="1345"/>
      <c r="L326" s="1356">
        <f t="shared" si="9"/>
        <v>0</v>
      </c>
      <c r="M326" s="1345"/>
      <c r="N326" s="1357">
        <f t="shared" si="10"/>
        <v>0</v>
      </c>
    </row>
    <row r="327" spans="1:14" s="1347" customFormat="1" x14ac:dyDescent="0.25">
      <c r="A327" s="1479" t="s">
        <v>141</v>
      </c>
      <c r="B327" s="1482" t="s">
        <v>53</v>
      </c>
      <c r="C327" s="1381"/>
      <c r="D327" s="1400"/>
      <c r="E327" s="1400"/>
      <c r="F327" s="1425"/>
      <c r="G327" s="1425"/>
      <c r="H327" s="1345"/>
      <c r="I327" s="1346"/>
      <c r="J327" s="1345"/>
      <c r="K327" s="1345"/>
      <c r="L327" s="1356">
        <f t="shared" si="9"/>
        <v>0</v>
      </c>
      <c r="M327" s="1345"/>
      <c r="N327" s="1357">
        <f t="shared" si="10"/>
        <v>0</v>
      </c>
    </row>
    <row r="328" spans="1:14" s="1347" customFormat="1" x14ac:dyDescent="0.25">
      <c r="A328" s="1479" t="s">
        <v>142</v>
      </c>
      <c r="B328" s="1484" t="s">
        <v>3737</v>
      </c>
      <c r="C328" s="1382"/>
      <c r="D328" s="1400"/>
      <c r="E328" s="1400"/>
      <c r="F328" s="1425"/>
      <c r="G328" s="1425"/>
      <c r="H328" s="1345"/>
      <c r="I328" s="1346"/>
      <c r="J328" s="1345"/>
      <c r="K328" s="1345"/>
      <c r="L328" s="1356">
        <f t="shared" si="9"/>
        <v>0</v>
      </c>
      <c r="M328" s="1345"/>
      <c r="N328" s="1357">
        <f t="shared" si="10"/>
        <v>0</v>
      </c>
    </row>
    <row r="329" spans="1:14" s="1347" customFormat="1" x14ac:dyDescent="0.25">
      <c r="A329" s="1479" t="s">
        <v>201</v>
      </c>
      <c r="B329" s="1482" t="s">
        <v>3738</v>
      </c>
      <c r="C329" s="1381"/>
      <c r="D329" s="1400"/>
      <c r="E329" s="1400"/>
      <c r="F329" s="1425"/>
      <c r="G329" s="1425"/>
      <c r="H329" s="1345"/>
      <c r="I329" s="1346"/>
      <c r="J329" s="1345"/>
      <c r="K329" s="1345"/>
      <c r="L329" s="1356">
        <f t="shared" si="9"/>
        <v>0</v>
      </c>
      <c r="M329" s="1345"/>
      <c r="N329" s="1357">
        <f t="shared" si="10"/>
        <v>0</v>
      </c>
    </row>
    <row r="330" spans="1:14" s="1347" customFormat="1" ht="31.5" x14ac:dyDescent="0.25">
      <c r="A330" s="1479" t="s">
        <v>202</v>
      </c>
      <c r="B330" s="1482" t="s">
        <v>3623</v>
      </c>
      <c r="C330" s="1381"/>
      <c r="D330" s="1400"/>
      <c r="E330" s="1400"/>
      <c r="F330" s="1425"/>
      <c r="G330" s="1425"/>
      <c r="H330" s="1345"/>
      <c r="I330" s="1346"/>
      <c r="J330" s="1345"/>
      <c r="K330" s="1345"/>
      <c r="L330" s="1356">
        <f t="shared" si="9"/>
        <v>0</v>
      </c>
      <c r="M330" s="1345"/>
      <c r="N330" s="1357">
        <f t="shared" si="10"/>
        <v>0</v>
      </c>
    </row>
    <row r="331" spans="1:14" s="1347" customFormat="1" x14ac:dyDescent="0.25">
      <c r="A331" s="1501" t="s">
        <v>3423</v>
      </c>
      <c r="B331" s="1509" t="s">
        <v>3428</v>
      </c>
      <c r="C331" s="1424"/>
      <c r="D331" s="1400"/>
      <c r="E331" s="1400"/>
      <c r="F331" s="1425"/>
      <c r="G331" s="1425"/>
      <c r="H331" s="1345"/>
      <c r="I331" s="1346"/>
      <c r="J331" s="1345"/>
      <c r="K331" s="1345"/>
      <c r="L331" s="1356">
        <f t="shared" si="9"/>
        <v>0</v>
      </c>
      <c r="M331" s="1345"/>
      <c r="N331" s="1357">
        <f t="shared" si="10"/>
        <v>0</v>
      </c>
    </row>
    <row r="332" spans="1:14" s="1347" customFormat="1" x14ac:dyDescent="0.25">
      <c r="A332" s="1479" t="s">
        <v>67</v>
      </c>
      <c r="B332" s="1482" t="s">
        <v>54</v>
      </c>
      <c r="C332" s="1381"/>
      <c r="D332" s="1400"/>
      <c r="E332" s="1400"/>
      <c r="F332" s="1425"/>
      <c r="G332" s="1425"/>
      <c r="H332" s="1345"/>
      <c r="I332" s="1346"/>
      <c r="J332" s="1345"/>
      <c r="K332" s="1345"/>
      <c r="L332" s="1356">
        <f t="shared" ref="L332:L395" si="11">SUM(D332:K332)</f>
        <v>0</v>
      </c>
      <c r="M332" s="1345"/>
      <c r="N332" s="1357">
        <f t="shared" ref="N332:N395" si="12">L332*M332</f>
        <v>0</v>
      </c>
    </row>
    <row r="333" spans="1:14" s="1347" customFormat="1" x14ac:dyDescent="0.25">
      <c r="A333" s="1479" t="s">
        <v>68</v>
      </c>
      <c r="B333" s="1482" t="s">
        <v>55</v>
      </c>
      <c r="C333" s="1381"/>
      <c r="D333" s="1400"/>
      <c r="E333" s="1400"/>
      <c r="F333" s="1425"/>
      <c r="G333" s="1425"/>
      <c r="H333" s="1345"/>
      <c r="I333" s="1346"/>
      <c r="J333" s="1345"/>
      <c r="K333" s="1345"/>
      <c r="L333" s="1356">
        <f t="shared" si="11"/>
        <v>0</v>
      </c>
      <c r="M333" s="1345"/>
      <c r="N333" s="1357">
        <f t="shared" si="12"/>
        <v>0</v>
      </c>
    </row>
    <row r="334" spans="1:14" s="1347" customFormat="1" x14ac:dyDescent="0.25">
      <c r="A334" s="1479" t="s">
        <v>76</v>
      </c>
      <c r="B334" s="1482" t="s">
        <v>57</v>
      </c>
      <c r="C334" s="1381"/>
      <c r="D334" s="1400"/>
      <c r="E334" s="1400"/>
      <c r="F334" s="1425"/>
      <c r="G334" s="1425"/>
      <c r="H334" s="1345"/>
      <c r="I334" s="1346"/>
      <c r="J334" s="1345"/>
      <c r="K334" s="1345"/>
      <c r="L334" s="1356">
        <f t="shared" si="11"/>
        <v>0</v>
      </c>
      <c r="M334" s="1345"/>
      <c r="N334" s="1357">
        <f t="shared" si="12"/>
        <v>0</v>
      </c>
    </row>
    <row r="335" spans="1:14" s="1347" customFormat="1" x14ac:dyDescent="0.25">
      <c r="A335" s="1479" t="s">
        <v>206</v>
      </c>
      <c r="B335" s="1482" t="s">
        <v>59</v>
      </c>
      <c r="C335" s="1381"/>
      <c r="D335" s="1400"/>
      <c r="E335" s="1400"/>
      <c r="F335" s="1425"/>
      <c r="G335" s="1425"/>
      <c r="H335" s="1345"/>
      <c r="I335" s="1346"/>
      <c r="J335" s="1345"/>
      <c r="K335" s="1345"/>
      <c r="L335" s="1356">
        <f t="shared" si="11"/>
        <v>0</v>
      </c>
      <c r="M335" s="1345"/>
      <c r="N335" s="1357">
        <f t="shared" si="12"/>
        <v>0</v>
      </c>
    </row>
    <row r="336" spans="1:14" s="1347" customFormat="1" x14ac:dyDescent="0.25">
      <c r="A336" s="1479" t="s">
        <v>144</v>
      </c>
      <c r="B336" s="1482" t="s">
        <v>56</v>
      </c>
      <c r="C336" s="1381"/>
      <c r="D336" s="1400"/>
      <c r="E336" s="1400"/>
      <c r="F336" s="1425"/>
      <c r="G336" s="1425"/>
      <c r="H336" s="1345"/>
      <c r="I336" s="1346"/>
      <c r="J336" s="1345"/>
      <c r="K336" s="1345"/>
      <c r="L336" s="1356">
        <f t="shared" si="11"/>
        <v>0</v>
      </c>
      <c r="M336" s="1345"/>
      <c r="N336" s="1357">
        <f t="shared" si="12"/>
        <v>0</v>
      </c>
    </row>
    <row r="337" spans="1:14" s="1347" customFormat="1" x14ac:dyDescent="0.25">
      <c r="A337" s="1479" t="s">
        <v>207</v>
      </c>
      <c r="B337" s="1482" t="s">
        <v>58</v>
      </c>
      <c r="C337" s="1381"/>
      <c r="D337" s="1400"/>
      <c r="E337" s="1400"/>
      <c r="F337" s="1425"/>
      <c r="G337" s="1425"/>
      <c r="H337" s="1345"/>
      <c r="I337" s="1346"/>
      <c r="J337" s="1345"/>
      <c r="K337" s="1345"/>
      <c r="L337" s="1356">
        <f t="shared" si="11"/>
        <v>0</v>
      </c>
      <c r="M337" s="1345"/>
      <c r="N337" s="1357">
        <f t="shared" si="12"/>
        <v>0</v>
      </c>
    </row>
    <row r="338" spans="1:14" s="1347" customFormat="1" x14ac:dyDescent="0.25">
      <c r="A338" s="1479" t="s">
        <v>786</v>
      </c>
      <c r="B338" s="1482" t="s">
        <v>60</v>
      </c>
      <c r="C338" s="1381"/>
      <c r="D338" s="1400"/>
      <c r="E338" s="1400"/>
      <c r="F338" s="1425"/>
      <c r="G338" s="1425"/>
      <c r="H338" s="1345"/>
      <c r="I338" s="1346"/>
      <c r="J338" s="1345"/>
      <c r="K338" s="1345"/>
      <c r="L338" s="1356">
        <f t="shared" si="11"/>
        <v>0</v>
      </c>
      <c r="M338" s="1345"/>
      <c r="N338" s="1357">
        <f t="shared" si="12"/>
        <v>0</v>
      </c>
    </row>
    <row r="339" spans="1:14" s="1347" customFormat="1" x14ac:dyDescent="0.25">
      <c r="A339" s="1501" t="s">
        <v>3424</v>
      </c>
      <c r="B339" s="1509" t="s">
        <v>3429</v>
      </c>
      <c r="C339" s="1424"/>
      <c r="D339" s="1400"/>
      <c r="E339" s="1400"/>
      <c r="F339" s="1425"/>
      <c r="G339" s="1425"/>
      <c r="H339" s="1354"/>
      <c r="I339" s="1355"/>
      <c r="J339" s="1345"/>
      <c r="K339" s="1345"/>
      <c r="L339" s="1356">
        <f t="shared" si="11"/>
        <v>0</v>
      </c>
      <c r="M339" s="1345"/>
      <c r="N339" s="1357">
        <f t="shared" si="12"/>
        <v>0</v>
      </c>
    </row>
    <row r="340" spans="1:14" s="1347" customFormat="1" x14ac:dyDescent="0.25">
      <c r="A340" s="1479" t="s">
        <v>219</v>
      </c>
      <c r="B340" s="1482" t="s">
        <v>3735</v>
      </c>
      <c r="C340" s="1381"/>
      <c r="D340" s="1400"/>
      <c r="E340" s="1400"/>
      <c r="F340" s="1425"/>
      <c r="G340" s="1425"/>
      <c r="H340" s="1345"/>
      <c r="I340" s="1346"/>
      <c r="J340" s="1345"/>
      <c r="K340" s="1345"/>
      <c r="L340" s="1356">
        <f t="shared" si="11"/>
        <v>0</v>
      </c>
      <c r="M340" s="1345"/>
      <c r="N340" s="1357">
        <f t="shared" si="12"/>
        <v>0</v>
      </c>
    </row>
    <row r="341" spans="1:14" s="1347" customFormat="1" x14ac:dyDescent="0.25">
      <c r="A341" s="1479" t="s">
        <v>220</v>
      </c>
      <c r="B341" s="1484" t="s">
        <v>3736</v>
      </c>
      <c r="C341" s="1382"/>
      <c r="D341" s="1400"/>
      <c r="E341" s="1400"/>
      <c r="F341" s="1425"/>
      <c r="G341" s="1425"/>
      <c r="H341" s="1345"/>
      <c r="I341" s="1346"/>
      <c r="J341" s="1345"/>
      <c r="K341" s="1345"/>
      <c r="L341" s="1356">
        <f t="shared" si="11"/>
        <v>0</v>
      </c>
      <c r="M341" s="1345"/>
      <c r="N341" s="1357">
        <f t="shared" si="12"/>
        <v>0</v>
      </c>
    </row>
    <row r="342" spans="1:14" s="1347" customFormat="1" x14ac:dyDescent="0.25">
      <c r="A342" s="1501" t="s">
        <v>3351</v>
      </c>
      <c r="B342" s="1509" t="s">
        <v>1660</v>
      </c>
      <c r="C342" s="1424"/>
      <c r="D342" s="1400"/>
      <c r="E342" s="1400"/>
      <c r="F342" s="1425"/>
      <c r="G342" s="1425"/>
      <c r="H342" s="1345"/>
      <c r="I342" s="1346"/>
      <c r="J342" s="1345"/>
      <c r="K342" s="1345"/>
      <c r="L342" s="1356">
        <f t="shared" si="11"/>
        <v>0</v>
      </c>
      <c r="M342" s="1345"/>
      <c r="N342" s="1357">
        <f t="shared" si="12"/>
        <v>0</v>
      </c>
    </row>
    <row r="343" spans="1:14" s="1347" customFormat="1" x14ac:dyDescent="0.25">
      <c r="A343" s="1469"/>
      <c r="B343" s="1508" t="s">
        <v>189</v>
      </c>
      <c r="C343" s="1422"/>
      <c r="D343" s="1363"/>
      <c r="E343" s="1400"/>
      <c r="F343" s="1423"/>
      <c r="G343" s="1423"/>
      <c r="H343" s="1345"/>
      <c r="I343" s="1346"/>
      <c r="J343" s="1345"/>
      <c r="K343" s="1345"/>
      <c r="L343" s="1356">
        <f t="shared" si="11"/>
        <v>0</v>
      </c>
      <c r="M343" s="1345"/>
      <c r="N343" s="1357">
        <f t="shared" si="12"/>
        <v>0</v>
      </c>
    </row>
    <row r="344" spans="1:14" s="1367" customFormat="1" x14ac:dyDescent="0.25">
      <c r="A344" s="1471" t="s">
        <v>188</v>
      </c>
      <c r="B344" s="1477" t="s">
        <v>785</v>
      </c>
      <c r="C344" s="1354"/>
      <c r="D344" s="1363"/>
      <c r="E344" s="1400"/>
      <c r="F344" s="1425"/>
      <c r="G344" s="1425"/>
      <c r="H344" s="1354"/>
      <c r="I344" s="1355"/>
      <c r="J344" s="1354"/>
      <c r="K344" s="1366"/>
      <c r="L344" s="1356">
        <f t="shared" si="11"/>
        <v>0</v>
      </c>
      <c r="M344" s="1366"/>
      <c r="N344" s="1357">
        <f t="shared" si="12"/>
        <v>0</v>
      </c>
    </row>
    <row r="345" spans="1:14" s="1376" customFormat="1" x14ac:dyDescent="0.25">
      <c r="A345" s="1479" t="s">
        <v>823</v>
      </c>
      <c r="B345" s="1484" t="s">
        <v>42</v>
      </c>
      <c r="C345" s="1382"/>
      <c r="D345" s="1363"/>
      <c r="E345" s="1400"/>
      <c r="F345" s="1385"/>
      <c r="G345" s="1385"/>
      <c r="H345" s="1354"/>
      <c r="I345" s="1355"/>
      <c r="J345" s="1374"/>
      <c r="K345" s="1374"/>
      <c r="L345" s="1356">
        <f t="shared" si="11"/>
        <v>0</v>
      </c>
      <c r="M345" s="1374"/>
      <c r="N345" s="1357">
        <f t="shared" si="12"/>
        <v>0</v>
      </c>
    </row>
    <row r="346" spans="1:14" s="1376" customFormat="1" x14ac:dyDescent="0.25">
      <c r="A346" s="1479" t="s">
        <v>824</v>
      </c>
      <c r="B346" s="1484" t="s">
        <v>43</v>
      </c>
      <c r="C346" s="1382"/>
      <c r="D346" s="1363"/>
      <c r="E346" s="1400"/>
      <c r="F346" s="1385"/>
      <c r="G346" s="1385"/>
      <c r="H346" s="1374"/>
      <c r="I346" s="1375"/>
      <c r="J346" s="1374"/>
      <c r="K346" s="1374"/>
      <c r="L346" s="1356">
        <f t="shared" si="11"/>
        <v>0</v>
      </c>
      <c r="M346" s="1374"/>
      <c r="N346" s="1357">
        <f t="shared" si="12"/>
        <v>0</v>
      </c>
    </row>
    <row r="347" spans="1:14" s="1376" customFormat="1" x14ac:dyDescent="0.25">
      <c r="A347" s="1479" t="s">
        <v>816</v>
      </c>
      <c r="B347" s="1484" t="s">
        <v>44</v>
      </c>
      <c r="C347" s="1382"/>
      <c r="D347" s="1363"/>
      <c r="E347" s="1400"/>
      <c r="F347" s="1425"/>
      <c r="G347" s="1425"/>
      <c r="H347" s="1374"/>
      <c r="I347" s="1377"/>
      <c r="J347" s="1374"/>
      <c r="K347" s="1374"/>
      <c r="L347" s="1356">
        <f t="shared" si="11"/>
        <v>0</v>
      </c>
      <c r="M347" s="1374"/>
      <c r="N347" s="1357">
        <f t="shared" si="12"/>
        <v>0</v>
      </c>
    </row>
    <row r="348" spans="1:14" s="1376" customFormat="1" x14ac:dyDescent="0.25">
      <c r="A348" s="1479" t="s">
        <v>825</v>
      </c>
      <c r="B348" s="1484" t="s">
        <v>45</v>
      </c>
      <c r="C348" s="1382"/>
      <c r="D348" s="1363"/>
      <c r="E348" s="1400"/>
      <c r="F348" s="1425"/>
      <c r="G348" s="1425"/>
      <c r="H348" s="1374"/>
      <c r="I348" s="1377"/>
      <c r="J348" s="1374"/>
      <c r="K348" s="1374"/>
      <c r="L348" s="1356">
        <f t="shared" si="11"/>
        <v>0</v>
      </c>
      <c r="M348" s="1374"/>
      <c r="N348" s="1357">
        <f t="shared" si="12"/>
        <v>0</v>
      </c>
    </row>
    <row r="349" spans="1:14" s="1347" customFormat="1" x14ac:dyDescent="0.25">
      <c r="A349" s="1479" t="s">
        <v>817</v>
      </c>
      <c r="B349" s="1482" t="s">
        <v>46</v>
      </c>
      <c r="C349" s="1381"/>
      <c r="D349" s="1363"/>
      <c r="E349" s="1400"/>
      <c r="F349" s="1425"/>
      <c r="G349" s="1425"/>
      <c r="H349" s="1374"/>
      <c r="I349" s="1377"/>
      <c r="J349" s="1345"/>
      <c r="K349" s="1345"/>
      <c r="L349" s="1356">
        <f t="shared" si="11"/>
        <v>0</v>
      </c>
      <c r="M349" s="1345"/>
      <c r="N349" s="1357">
        <f t="shared" si="12"/>
        <v>0</v>
      </c>
    </row>
    <row r="350" spans="1:14" s="1347" customFormat="1" x14ac:dyDescent="0.25">
      <c r="A350" s="1479" t="s">
        <v>826</v>
      </c>
      <c r="B350" s="1482" t="s">
        <v>47</v>
      </c>
      <c r="C350" s="1381"/>
      <c r="D350" s="1363"/>
      <c r="E350" s="1400"/>
      <c r="F350" s="1425"/>
      <c r="G350" s="1425"/>
      <c r="H350" s="1374"/>
      <c r="I350" s="1377"/>
      <c r="J350" s="1345"/>
      <c r="K350" s="1345"/>
      <c r="L350" s="1356">
        <f t="shared" si="11"/>
        <v>0</v>
      </c>
      <c r="M350" s="1345"/>
      <c r="N350" s="1357">
        <f t="shared" si="12"/>
        <v>0</v>
      </c>
    </row>
    <row r="351" spans="1:14" s="1347" customFormat="1" x14ac:dyDescent="0.25">
      <c r="A351" s="1479" t="s">
        <v>827</v>
      </c>
      <c r="B351" s="1482" t="s">
        <v>1205</v>
      </c>
      <c r="C351" s="1381"/>
      <c r="D351" s="1363"/>
      <c r="E351" s="1400"/>
      <c r="F351" s="1425"/>
      <c r="G351" s="1425"/>
      <c r="H351" s="1374"/>
      <c r="I351" s="1377"/>
      <c r="J351" s="1345"/>
      <c r="K351" s="1345"/>
      <c r="L351" s="1356">
        <f t="shared" si="11"/>
        <v>0</v>
      </c>
      <c r="M351" s="1345"/>
      <c r="N351" s="1357">
        <f t="shared" si="12"/>
        <v>0</v>
      </c>
    </row>
    <row r="352" spans="1:14" s="1347" customFormat="1" x14ac:dyDescent="0.25">
      <c r="A352" s="1479" t="s">
        <v>828</v>
      </c>
      <c r="B352" s="1474" t="s">
        <v>3618</v>
      </c>
      <c r="C352" s="1346"/>
      <c r="D352" s="1363"/>
      <c r="E352" s="1400"/>
      <c r="F352" s="1425"/>
      <c r="G352" s="1425"/>
      <c r="H352" s="1374"/>
      <c r="I352" s="1377"/>
      <c r="J352" s="1345"/>
      <c r="K352" s="1345"/>
      <c r="L352" s="1356">
        <f t="shared" si="11"/>
        <v>0</v>
      </c>
      <c r="M352" s="1345"/>
      <c r="N352" s="1357">
        <f t="shared" si="12"/>
        <v>0</v>
      </c>
    </row>
    <row r="353" spans="1:14" s="1347" customFormat="1" x14ac:dyDescent="0.25">
      <c r="A353" s="1479" t="s">
        <v>3619</v>
      </c>
      <c r="B353" s="1474" t="s">
        <v>3620</v>
      </c>
      <c r="C353" s="1346"/>
      <c r="D353" s="1363"/>
      <c r="E353" s="1400"/>
      <c r="F353" s="1425"/>
      <c r="G353" s="1425"/>
      <c r="H353" s="1374"/>
      <c r="I353" s="1377"/>
      <c r="J353" s="1345"/>
      <c r="K353" s="1345"/>
      <c r="L353" s="1356">
        <f t="shared" si="11"/>
        <v>0</v>
      </c>
      <c r="M353" s="1345"/>
      <c r="N353" s="1357">
        <f t="shared" si="12"/>
        <v>0</v>
      </c>
    </row>
    <row r="354" spans="1:14" s="1347" customFormat="1" x14ac:dyDescent="0.25">
      <c r="A354" s="1479" t="s">
        <v>3369</v>
      </c>
      <c r="B354" s="1474" t="s">
        <v>3621</v>
      </c>
      <c r="C354" s="1346"/>
      <c r="D354" s="1363"/>
      <c r="E354" s="1400"/>
      <c r="F354" s="1425"/>
      <c r="G354" s="1425"/>
      <c r="H354" s="1374"/>
      <c r="I354" s="1377"/>
      <c r="J354" s="1345"/>
      <c r="K354" s="1345"/>
      <c r="L354" s="1356">
        <f t="shared" si="11"/>
        <v>0</v>
      </c>
      <c r="M354" s="1345"/>
      <c r="N354" s="1357">
        <f t="shared" si="12"/>
        <v>0</v>
      </c>
    </row>
    <row r="355" spans="1:14" s="1347" customFormat="1" x14ac:dyDescent="0.25">
      <c r="A355" s="1508"/>
      <c r="B355" s="1508" t="s">
        <v>204</v>
      </c>
      <c r="C355" s="1422"/>
      <c r="D355" s="1363"/>
      <c r="E355" s="1358"/>
      <c r="F355" s="1423"/>
      <c r="G355" s="1423"/>
      <c r="H355" s="1345"/>
      <c r="I355" s="1346"/>
      <c r="J355" s="1345"/>
      <c r="K355" s="1345"/>
      <c r="L355" s="1356">
        <f t="shared" si="11"/>
        <v>0</v>
      </c>
      <c r="M355" s="1345"/>
      <c r="N355" s="1357">
        <f t="shared" si="12"/>
        <v>0</v>
      </c>
    </row>
    <row r="356" spans="1:14" s="1347" customFormat="1" x14ac:dyDescent="0.25">
      <c r="A356" s="1469" t="s">
        <v>3282</v>
      </c>
      <c r="B356" s="1508" t="s">
        <v>3436</v>
      </c>
      <c r="C356" s="1422"/>
      <c r="D356" s="1363"/>
      <c r="E356" s="1358"/>
      <c r="F356" s="1423"/>
      <c r="G356" s="1423"/>
      <c r="H356" s="1345"/>
      <c r="I356" s="1346"/>
      <c r="J356" s="1345"/>
      <c r="K356" s="1345"/>
      <c r="L356" s="1356">
        <f t="shared" si="11"/>
        <v>0</v>
      </c>
      <c r="M356" s="1345"/>
      <c r="N356" s="1357">
        <f t="shared" si="12"/>
        <v>0</v>
      </c>
    </row>
    <row r="357" spans="1:14" s="1367" customFormat="1" x14ac:dyDescent="0.25">
      <c r="A357" s="1471" t="s">
        <v>245</v>
      </c>
      <c r="B357" s="1512" t="s">
        <v>205</v>
      </c>
      <c r="C357" s="1331"/>
      <c r="D357" s="1363"/>
      <c r="E357" s="1358"/>
      <c r="F357" s="1364"/>
      <c r="G357" s="1364"/>
      <c r="H357" s="1354"/>
      <c r="I357" s="1355"/>
      <c r="J357" s="1354"/>
      <c r="K357" s="1366"/>
      <c r="L357" s="1356">
        <f t="shared" si="11"/>
        <v>0</v>
      </c>
      <c r="M357" s="1366"/>
      <c r="N357" s="1357">
        <f t="shared" si="12"/>
        <v>0</v>
      </c>
    </row>
    <row r="358" spans="1:14" s="1367" customFormat="1" ht="47.25" x14ac:dyDescent="0.25">
      <c r="A358" s="1471" t="s">
        <v>79</v>
      </c>
      <c r="B358" s="1512" t="s">
        <v>3437</v>
      </c>
      <c r="C358" s="1331"/>
      <c r="D358" s="1363"/>
      <c r="E358" s="1358"/>
      <c r="F358" s="1364"/>
      <c r="G358" s="1364"/>
      <c r="H358" s="1354"/>
      <c r="I358" s="1355"/>
      <c r="J358" s="1354"/>
      <c r="K358" s="1366"/>
      <c r="L358" s="1356">
        <f t="shared" si="11"/>
        <v>0</v>
      </c>
      <c r="M358" s="1366"/>
      <c r="N358" s="1357">
        <f t="shared" si="12"/>
        <v>0</v>
      </c>
    </row>
    <row r="359" spans="1:14" s="1367" customFormat="1" x14ac:dyDescent="0.25">
      <c r="A359" s="1471" t="s">
        <v>288</v>
      </c>
      <c r="B359" s="1512" t="s">
        <v>3430</v>
      </c>
      <c r="C359" s="1331"/>
      <c r="D359" s="1428"/>
      <c r="E359" s="1358"/>
      <c r="F359" s="1429"/>
      <c r="G359" s="1429"/>
      <c r="H359" s="1430"/>
      <c r="I359" s="1431"/>
      <c r="J359" s="1354"/>
      <c r="K359" s="1366"/>
      <c r="L359" s="1356">
        <f t="shared" si="11"/>
        <v>0</v>
      </c>
      <c r="M359" s="1366"/>
      <c r="N359" s="1357">
        <f t="shared" si="12"/>
        <v>0</v>
      </c>
    </row>
    <row r="360" spans="1:14" s="1367" customFormat="1" x14ac:dyDescent="0.25">
      <c r="A360" s="1471" t="s">
        <v>289</v>
      </c>
      <c r="B360" s="1512" t="s">
        <v>3431</v>
      </c>
      <c r="C360" s="1331"/>
      <c r="D360" s="1428"/>
      <c r="E360" s="1358"/>
      <c r="F360" s="1429"/>
      <c r="G360" s="1429"/>
      <c r="H360" s="1430"/>
      <c r="I360" s="1431"/>
      <c r="J360" s="1354"/>
      <c r="K360" s="1366"/>
      <c r="L360" s="1356">
        <f t="shared" si="11"/>
        <v>0</v>
      </c>
      <c r="M360" s="1366"/>
      <c r="N360" s="1357">
        <f t="shared" si="12"/>
        <v>0</v>
      </c>
    </row>
    <row r="361" spans="1:14" s="1367" customFormat="1" x14ac:dyDescent="0.25">
      <c r="A361" s="1471" t="s">
        <v>290</v>
      </c>
      <c r="B361" s="1512" t="s">
        <v>3432</v>
      </c>
      <c r="C361" s="1331"/>
      <c r="D361" s="1428"/>
      <c r="E361" s="1358"/>
      <c r="F361" s="1429"/>
      <c r="G361" s="1429"/>
      <c r="H361" s="1430"/>
      <c r="I361" s="1431"/>
      <c r="J361" s="1354"/>
      <c r="K361" s="1366"/>
      <c r="L361" s="1356">
        <f t="shared" si="11"/>
        <v>0</v>
      </c>
      <c r="M361" s="1366"/>
      <c r="N361" s="1357">
        <f t="shared" si="12"/>
        <v>0</v>
      </c>
    </row>
    <row r="362" spans="1:14" s="1367" customFormat="1" x14ac:dyDescent="0.25">
      <c r="A362" s="1469" t="s">
        <v>3281</v>
      </c>
      <c r="B362" s="1513" t="s">
        <v>3438</v>
      </c>
      <c r="C362" s="1432"/>
      <c r="D362" s="1428"/>
      <c r="E362" s="1358"/>
      <c r="F362" s="1429"/>
      <c r="G362" s="1429"/>
      <c r="H362" s="1430"/>
      <c r="I362" s="1431"/>
      <c r="J362" s="1354"/>
      <c r="K362" s="1366"/>
      <c r="L362" s="1356">
        <f t="shared" si="11"/>
        <v>0</v>
      </c>
      <c r="M362" s="1366"/>
      <c r="N362" s="1357">
        <f t="shared" si="12"/>
        <v>0</v>
      </c>
    </row>
    <row r="363" spans="1:14" s="1367" customFormat="1" x14ac:dyDescent="0.25">
      <c r="A363" s="1471" t="s">
        <v>1722</v>
      </c>
      <c r="B363" s="1512" t="s">
        <v>3439</v>
      </c>
      <c r="C363" s="1331"/>
      <c r="D363" s="1428"/>
      <c r="E363" s="1358"/>
      <c r="F363" s="1429"/>
      <c r="G363" s="1429"/>
      <c r="H363" s="1430"/>
      <c r="I363" s="1431"/>
      <c r="J363" s="1354"/>
      <c r="K363" s="1366"/>
      <c r="L363" s="1356">
        <f t="shared" si="11"/>
        <v>0</v>
      </c>
      <c r="M363" s="1366"/>
      <c r="N363" s="1357">
        <f t="shared" si="12"/>
        <v>0</v>
      </c>
    </row>
    <row r="364" spans="1:14" s="1367" customFormat="1" x14ac:dyDescent="0.25">
      <c r="A364" s="1471" t="s">
        <v>65</v>
      </c>
      <c r="B364" s="1512" t="s">
        <v>3440</v>
      </c>
      <c r="C364" s="1331"/>
      <c r="D364" s="1428"/>
      <c r="E364" s="1358"/>
      <c r="F364" s="1429"/>
      <c r="G364" s="1429"/>
      <c r="H364" s="1430"/>
      <c r="I364" s="1431"/>
      <c r="J364" s="1354"/>
      <c r="K364" s="1366"/>
      <c r="L364" s="1356">
        <f t="shared" si="11"/>
        <v>0</v>
      </c>
      <c r="M364" s="1366"/>
      <c r="N364" s="1357">
        <f t="shared" si="12"/>
        <v>0</v>
      </c>
    </row>
    <row r="365" spans="1:14" s="1367" customFormat="1" x14ac:dyDescent="0.25">
      <c r="A365" s="1471" t="s">
        <v>781</v>
      </c>
      <c r="B365" s="1512" t="s">
        <v>3441</v>
      </c>
      <c r="C365" s="1331"/>
      <c r="D365" s="1428"/>
      <c r="E365" s="1358"/>
      <c r="F365" s="1429"/>
      <c r="G365" s="1429"/>
      <c r="H365" s="1430"/>
      <c r="I365" s="1431"/>
      <c r="J365" s="1354"/>
      <c r="K365" s="1366"/>
      <c r="L365" s="1356">
        <f t="shared" si="11"/>
        <v>0</v>
      </c>
      <c r="M365" s="1366"/>
      <c r="N365" s="1357">
        <f t="shared" si="12"/>
        <v>0</v>
      </c>
    </row>
    <row r="366" spans="1:14" s="1436" customFormat="1" x14ac:dyDescent="0.25">
      <c r="A366" s="1471" t="s">
        <v>1</v>
      </c>
      <c r="B366" s="1512" t="s">
        <v>3442</v>
      </c>
      <c r="C366" s="1331"/>
      <c r="D366" s="1433"/>
      <c r="E366" s="1434"/>
      <c r="F366" s="1435"/>
      <c r="G366" s="1435"/>
      <c r="H366" s="1430"/>
      <c r="I366" s="1431"/>
      <c r="J366" s="1430"/>
      <c r="K366" s="1430"/>
      <c r="L366" s="1356">
        <f t="shared" si="11"/>
        <v>0</v>
      </c>
      <c r="M366" s="1430"/>
      <c r="N366" s="1357">
        <f t="shared" si="12"/>
        <v>0</v>
      </c>
    </row>
    <row r="367" spans="1:14" s="1436" customFormat="1" x14ac:dyDescent="0.25">
      <c r="A367" s="1471" t="s">
        <v>3258</v>
      </c>
      <c r="B367" s="1512" t="s">
        <v>3625</v>
      </c>
      <c r="C367" s="1331"/>
      <c r="D367" s="1433"/>
      <c r="E367" s="1434"/>
      <c r="F367" s="1435"/>
      <c r="G367" s="1435"/>
      <c r="H367" s="1430"/>
      <c r="I367" s="1431"/>
      <c r="J367" s="1430"/>
      <c r="K367" s="1430"/>
      <c r="L367" s="1356">
        <f t="shared" si="11"/>
        <v>0</v>
      </c>
      <c r="M367" s="1430"/>
      <c r="N367" s="1357">
        <f t="shared" si="12"/>
        <v>0</v>
      </c>
    </row>
    <row r="368" spans="1:14" s="1436" customFormat="1" x14ac:dyDescent="0.25">
      <c r="A368" s="1471" t="s">
        <v>3259</v>
      </c>
      <c r="B368" s="1512" t="s">
        <v>214</v>
      </c>
      <c r="C368" s="1331"/>
      <c r="D368" s="1433"/>
      <c r="E368" s="1434"/>
      <c r="F368" s="1435"/>
      <c r="G368" s="1435"/>
      <c r="H368" s="1430"/>
      <c r="I368" s="1431"/>
      <c r="J368" s="1430"/>
      <c r="K368" s="1430"/>
      <c r="L368" s="1356">
        <f t="shared" si="11"/>
        <v>0</v>
      </c>
      <c r="M368" s="1430"/>
      <c r="N368" s="1357">
        <f t="shared" si="12"/>
        <v>0</v>
      </c>
    </row>
    <row r="369" spans="1:14" s="1436" customFormat="1" x14ac:dyDescent="0.25">
      <c r="A369" s="1471" t="s">
        <v>3260</v>
      </c>
      <c r="B369" s="1512" t="s">
        <v>215</v>
      </c>
      <c r="C369" s="1331"/>
      <c r="D369" s="1433"/>
      <c r="E369" s="1434"/>
      <c r="F369" s="1435"/>
      <c r="G369" s="1435"/>
      <c r="H369" s="1430"/>
      <c r="I369" s="1431"/>
      <c r="J369" s="1430"/>
      <c r="K369" s="1430"/>
      <c r="L369" s="1356">
        <f t="shared" si="11"/>
        <v>0</v>
      </c>
      <c r="M369" s="1430"/>
      <c r="N369" s="1357">
        <f t="shared" si="12"/>
        <v>0</v>
      </c>
    </row>
    <row r="370" spans="1:14" s="1436" customFormat="1" x14ac:dyDescent="0.25">
      <c r="A370" s="1471" t="s">
        <v>3443</v>
      </c>
      <c r="B370" s="1512" t="s">
        <v>216</v>
      </c>
      <c r="C370" s="1331"/>
      <c r="D370" s="1433"/>
      <c r="E370" s="1434"/>
      <c r="F370" s="1435"/>
      <c r="G370" s="1435"/>
      <c r="H370" s="1430"/>
      <c r="I370" s="1431"/>
      <c r="J370" s="1430"/>
      <c r="K370" s="1430"/>
      <c r="L370" s="1356">
        <f t="shared" si="11"/>
        <v>0</v>
      </c>
      <c r="M370" s="1430"/>
      <c r="N370" s="1357">
        <f t="shared" si="12"/>
        <v>0</v>
      </c>
    </row>
    <row r="371" spans="1:14" s="1436" customFormat="1" x14ac:dyDescent="0.25">
      <c r="A371" s="1471" t="s">
        <v>2</v>
      </c>
      <c r="B371" s="1512" t="s">
        <v>217</v>
      </c>
      <c r="C371" s="1331"/>
      <c r="D371" s="1433"/>
      <c r="E371" s="1434"/>
      <c r="F371" s="1435"/>
      <c r="G371" s="1435"/>
      <c r="H371" s="1430"/>
      <c r="I371" s="1431"/>
      <c r="J371" s="1430"/>
      <c r="K371" s="1430"/>
      <c r="L371" s="1356">
        <f t="shared" si="11"/>
        <v>0</v>
      </c>
      <c r="M371" s="1430"/>
      <c r="N371" s="1357">
        <f t="shared" si="12"/>
        <v>0</v>
      </c>
    </row>
    <row r="372" spans="1:14" s="1347" customFormat="1" x14ac:dyDescent="0.25">
      <c r="A372" s="1471" t="s">
        <v>780</v>
      </c>
      <c r="B372" s="1512" t="s">
        <v>208</v>
      </c>
      <c r="C372" s="1331"/>
      <c r="D372" s="1363"/>
      <c r="E372" s="1358"/>
      <c r="F372" s="1425"/>
      <c r="G372" s="1425"/>
      <c r="H372" s="1345"/>
      <c r="I372" s="1355"/>
      <c r="J372" s="1345"/>
      <c r="K372" s="1345"/>
      <c r="L372" s="1356">
        <f t="shared" si="11"/>
        <v>0</v>
      </c>
      <c r="M372" s="1345"/>
      <c r="N372" s="1357">
        <f t="shared" si="12"/>
        <v>0</v>
      </c>
    </row>
    <row r="373" spans="1:14" s="1347" customFormat="1" x14ac:dyDescent="0.25">
      <c r="A373" s="1471" t="s">
        <v>970</v>
      </c>
      <c r="B373" s="1512" t="s">
        <v>209</v>
      </c>
      <c r="C373" s="1331"/>
      <c r="D373" s="1363"/>
      <c r="E373" s="1358"/>
      <c r="F373" s="1425"/>
      <c r="G373" s="1425"/>
      <c r="H373" s="1345"/>
      <c r="I373" s="1355"/>
      <c r="J373" s="1345"/>
      <c r="K373" s="1345"/>
      <c r="L373" s="1356">
        <f t="shared" si="11"/>
        <v>0</v>
      </c>
      <c r="M373" s="1345"/>
      <c r="N373" s="1357">
        <f t="shared" si="12"/>
        <v>0</v>
      </c>
    </row>
    <row r="374" spans="1:14" s="1347" customFormat="1" x14ac:dyDescent="0.25">
      <c r="A374" s="1471" t="s">
        <v>971</v>
      </c>
      <c r="B374" s="1512" t="s">
        <v>210</v>
      </c>
      <c r="C374" s="1331"/>
      <c r="D374" s="1363"/>
      <c r="E374" s="1358"/>
      <c r="F374" s="1385"/>
      <c r="G374" s="1385"/>
      <c r="H374" s="1345"/>
      <c r="I374" s="1346"/>
      <c r="J374" s="1345"/>
      <c r="K374" s="1345"/>
      <c r="L374" s="1356">
        <f t="shared" si="11"/>
        <v>0</v>
      </c>
      <c r="M374" s="1345"/>
      <c r="N374" s="1357">
        <f t="shared" si="12"/>
        <v>0</v>
      </c>
    </row>
    <row r="375" spans="1:14" s="1347" customFormat="1" ht="31.5" x14ac:dyDescent="0.25">
      <c r="A375" s="1471" t="s">
        <v>973</v>
      </c>
      <c r="B375" s="1512" t="s">
        <v>211</v>
      </c>
      <c r="C375" s="1331"/>
      <c r="D375" s="1363"/>
      <c r="E375" s="1358"/>
      <c r="F375" s="1385"/>
      <c r="G375" s="1385"/>
      <c r="H375" s="1345"/>
      <c r="I375" s="1346"/>
      <c r="J375" s="1345"/>
      <c r="K375" s="1345"/>
      <c r="L375" s="1356">
        <f t="shared" si="11"/>
        <v>0</v>
      </c>
      <c r="M375" s="1345"/>
      <c r="N375" s="1357">
        <f t="shared" si="12"/>
        <v>0</v>
      </c>
    </row>
    <row r="376" spans="1:14" s="1347" customFormat="1" x14ac:dyDescent="0.25">
      <c r="A376" s="1471" t="s">
        <v>3624</v>
      </c>
      <c r="B376" s="1512" t="s">
        <v>212</v>
      </c>
      <c r="C376" s="1331"/>
      <c r="D376" s="1363"/>
      <c r="E376" s="1358"/>
      <c r="F376" s="1385"/>
      <c r="G376" s="1385"/>
      <c r="H376" s="1345"/>
      <c r="I376" s="1346"/>
      <c r="J376" s="1345"/>
      <c r="K376" s="1345"/>
      <c r="L376" s="1356">
        <f t="shared" si="11"/>
        <v>0</v>
      </c>
      <c r="M376" s="1345"/>
      <c r="N376" s="1357">
        <f t="shared" si="12"/>
        <v>0</v>
      </c>
    </row>
    <row r="377" spans="1:14" s="1347" customFormat="1" x14ac:dyDescent="0.25">
      <c r="A377" s="1469" t="s">
        <v>3422</v>
      </c>
      <c r="B377" s="1513" t="s">
        <v>3444</v>
      </c>
      <c r="C377" s="1432"/>
      <c r="D377" s="1363"/>
      <c r="E377" s="1358"/>
      <c r="F377" s="1385"/>
      <c r="G377" s="1385"/>
      <c r="H377" s="1345"/>
      <c r="I377" s="1346"/>
      <c r="J377" s="1345"/>
      <c r="K377" s="1345"/>
      <c r="L377" s="1356">
        <f t="shared" si="11"/>
        <v>0</v>
      </c>
      <c r="M377" s="1345"/>
      <c r="N377" s="1357">
        <f t="shared" si="12"/>
        <v>0</v>
      </c>
    </row>
    <row r="378" spans="1:14" s="1347" customFormat="1" x14ac:dyDescent="0.25">
      <c r="A378" s="1471" t="s">
        <v>140</v>
      </c>
      <c r="B378" s="1514" t="s">
        <v>72</v>
      </c>
      <c r="C378" s="1437"/>
      <c r="D378" s="1363"/>
      <c r="E378" s="1358"/>
      <c r="F378" s="1385"/>
      <c r="G378" s="1385"/>
      <c r="H378" s="1345"/>
      <c r="I378" s="1346"/>
      <c r="J378" s="1345"/>
      <c r="K378" s="1345"/>
      <c r="L378" s="1356">
        <f t="shared" si="11"/>
        <v>0</v>
      </c>
      <c r="M378" s="1345"/>
      <c r="N378" s="1357">
        <f t="shared" si="12"/>
        <v>0</v>
      </c>
    </row>
    <row r="379" spans="1:14" s="1347" customFormat="1" x14ac:dyDescent="0.25">
      <c r="A379" s="1471" t="s">
        <v>141</v>
      </c>
      <c r="B379" s="1514" t="s">
        <v>73</v>
      </c>
      <c r="C379" s="1437"/>
      <c r="D379" s="1363"/>
      <c r="E379" s="1358"/>
      <c r="F379" s="1385"/>
      <c r="G379" s="1385"/>
      <c r="H379" s="1345"/>
      <c r="I379" s="1346"/>
      <c r="J379" s="1345"/>
      <c r="K379" s="1345"/>
      <c r="L379" s="1356">
        <f t="shared" si="11"/>
        <v>0</v>
      </c>
      <c r="M379" s="1345"/>
      <c r="N379" s="1357">
        <f t="shared" si="12"/>
        <v>0</v>
      </c>
    </row>
    <row r="380" spans="1:14" s="1347" customFormat="1" x14ac:dyDescent="0.25">
      <c r="A380" s="1471" t="s">
        <v>142</v>
      </c>
      <c r="B380" s="1514" t="s">
        <v>283</v>
      </c>
      <c r="C380" s="1437"/>
      <c r="D380" s="1368"/>
      <c r="E380" s="1358"/>
      <c r="F380" s="1403"/>
      <c r="G380" s="1403"/>
      <c r="H380" s="1345"/>
      <c r="I380" s="1355"/>
      <c r="J380" s="1345"/>
      <c r="K380" s="1345"/>
      <c r="L380" s="1356">
        <f t="shared" si="11"/>
        <v>0</v>
      </c>
      <c r="M380" s="1345"/>
      <c r="N380" s="1357">
        <f t="shared" si="12"/>
        <v>0</v>
      </c>
    </row>
    <row r="381" spans="1:14" s="1347" customFormat="1" x14ac:dyDescent="0.25">
      <c r="A381" s="1471" t="s">
        <v>201</v>
      </c>
      <c r="B381" s="1514" t="s">
        <v>284</v>
      </c>
      <c r="C381" s="1437"/>
      <c r="D381" s="1368"/>
      <c r="E381" s="1358"/>
      <c r="F381" s="1403"/>
      <c r="G381" s="1403"/>
      <c r="H381" s="1345"/>
      <c r="I381" s="1355"/>
      <c r="J381" s="1345"/>
      <c r="K381" s="1345"/>
      <c r="L381" s="1356">
        <f t="shared" si="11"/>
        <v>0</v>
      </c>
      <c r="M381" s="1345"/>
      <c r="N381" s="1357">
        <f t="shared" si="12"/>
        <v>0</v>
      </c>
    </row>
    <row r="382" spans="1:14" s="1441" customFormat="1" x14ac:dyDescent="0.25">
      <c r="A382" s="1481" t="s">
        <v>816</v>
      </c>
      <c r="B382" s="1513" t="s">
        <v>3445</v>
      </c>
      <c r="C382" s="1432"/>
      <c r="D382" s="1383"/>
      <c r="E382" s="1358"/>
      <c r="F382" s="1438"/>
      <c r="G382" s="1438"/>
      <c r="H382" s="1439"/>
      <c r="I382" s="1440"/>
      <c r="J382" s="1439"/>
      <c r="K382" s="1439"/>
      <c r="L382" s="1356">
        <f t="shared" si="11"/>
        <v>0</v>
      </c>
      <c r="M382" s="1439"/>
      <c r="N382" s="1357">
        <f t="shared" si="12"/>
        <v>0</v>
      </c>
    </row>
    <row r="383" spans="1:14" s="1441" customFormat="1" x14ac:dyDescent="0.25">
      <c r="A383" s="1481" t="s">
        <v>67</v>
      </c>
      <c r="B383" s="1512" t="s">
        <v>3626</v>
      </c>
      <c r="C383" s="1331"/>
      <c r="D383" s="1383"/>
      <c r="E383" s="1358"/>
      <c r="F383" s="1438"/>
      <c r="G383" s="1438"/>
      <c r="H383" s="1439"/>
      <c r="I383" s="1440"/>
      <c r="J383" s="1439"/>
      <c r="K383" s="1439"/>
      <c r="L383" s="1356">
        <f t="shared" si="11"/>
        <v>0</v>
      </c>
      <c r="M383" s="1439"/>
      <c r="N383" s="1357">
        <f t="shared" si="12"/>
        <v>0</v>
      </c>
    </row>
    <row r="384" spans="1:14" s="1441" customFormat="1" x14ac:dyDescent="0.25">
      <c r="A384" s="1481" t="s">
        <v>68</v>
      </c>
      <c r="B384" s="1512" t="s">
        <v>3433</v>
      </c>
      <c r="C384" s="1331"/>
      <c r="D384" s="1383"/>
      <c r="E384" s="1358"/>
      <c r="F384" s="1438"/>
      <c r="G384" s="1438"/>
      <c r="H384" s="1439"/>
      <c r="I384" s="1440"/>
      <c r="J384" s="1439"/>
      <c r="K384" s="1439"/>
      <c r="L384" s="1356">
        <f t="shared" si="11"/>
        <v>0</v>
      </c>
      <c r="M384" s="1439"/>
      <c r="N384" s="1357">
        <f t="shared" si="12"/>
        <v>0</v>
      </c>
    </row>
    <row r="385" spans="1:14" s="1441" customFormat="1" x14ac:dyDescent="0.25">
      <c r="A385" s="1515" t="s">
        <v>3424</v>
      </c>
      <c r="B385" s="1513" t="s">
        <v>3452</v>
      </c>
      <c r="C385" s="1432"/>
      <c r="D385" s="1383"/>
      <c r="E385" s="1358"/>
      <c r="F385" s="1438"/>
      <c r="G385" s="1438"/>
      <c r="H385" s="1439"/>
      <c r="I385" s="1440"/>
      <c r="J385" s="1439"/>
      <c r="K385" s="1439"/>
      <c r="L385" s="1356">
        <f t="shared" si="11"/>
        <v>0</v>
      </c>
      <c r="M385" s="1439"/>
      <c r="N385" s="1357">
        <f t="shared" si="12"/>
        <v>0</v>
      </c>
    </row>
    <row r="386" spans="1:14" s="1441" customFormat="1" x14ac:dyDescent="0.25">
      <c r="A386" s="1481" t="s">
        <v>219</v>
      </c>
      <c r="B386" s="1512" t="s">
        <v>3446</v>
      </c>
      <c r="C386" s="1331"/>
      <c r="D386" s="1442"/>
      <c r="E386" s="1358"/>
      <c r="F386" s="1443"/>
      <c r="G386" s="1443"/>
      <c r="H386" s="1345"/>
      <c r="I386" s="1444"/>
      <c r="J386" s="1439"/>
      <c r="K386" s="1439"/>
      <c r="L386" s="1356">
        <f t="shared" si="11"/>
        <v>0</v>
      </c>
      <c r="M386" s="1439"/>
      <c r="N386" s="1357">
        <f t="shared" si="12"/>
        <v>0</v>
      </c>
    </row>
    <row r="387" spans="1:14" s="1441" customFormat="1" x14ac:dyDescent="0.25">
      <c r="A387" s="1481" t="s">
        <v>220</v>
      </c>
      <c r="B387" s="1512" t="s">
        <v>3447</v>
      </c>
      <c r="C387" s="1331"/>
      <c r="D387" s="1383"/>
      <c r="E387" s="1358"/>
      <c r="F387" s="1438"/>
      <c r="G387" s="1438"/>
      <c r="H387" s="1439"/>
      <c r="I387" s="1440"/>
      <c r="J387" s="1439"/>
      <c r="K387" s="1439"/>
      <c r="L387" s="1356">
        <f t="shared" si="11"/>
        <v>0</v>
      </c>
      <c r="M387" s="1439"/>
      <c r="N387" s="1357">
        <f t="shared" si="12"/>
        <v>0</v>
      </c>
    </row>
    <row r="388" spans="1:14" s="1441" customFormat="1" x14ac:dyDescent="0.25">
      <c r="A388" s="1481" t="s">
        <v>221</v>
      </c>
      <c r="B388" s="1512" t="s">
        <v>3448</v>
      </c>
      <c r="C388" s="1331"/>
      <c r="D388" s="1383"/>
      <c r="E388" s="1358"/>
      <c r="F388" s="1438"/>
      <c r="G388" s="1438"/>
      <c r="H388" s="1439"/>
      <c r="I388" s="1440"/>
      <c r="J388" s="1439"/>
      <c r="K388" s="1439"/>
      <c r="L388" s="1356">
        <f t="shared" si="11"/>
        <v>0</v>
      </c>
      <c r="M388" s="1439"/>
      <c r="N388" s="1357">
        <f t="shared" si="12"/>
        <v>0</v>
      </c>
    </row>
    <row r="389" spans="1:14" s="1441" customFormat="1" x14ac:dyDescent="0.25">
      <c r="A389" s="1481" t="s">
        <v>222</v>
      </c>
      <c r="B389" s="1512" t="s">
        <v>3454</v>
      </c>
      <c r="C389" s="1331"/>
      <c r="D389" s="1383"/>
      <c r="E389" s="1358"/>
      <c r="F389" s="1438"/>
      <c r="G389" s="1438"/>
      <c r="H389" s="1439"/>
      <c r="I389" s="1440"/>
      <c r="J389" s="1439"/>
      <c r="K389" s="1439"/>
      <c r="L389" s="1356">
        <f t="shared" si="11"/>
        <v>0</v>
      </c>
      <c r="M389" s="1439"/>
      <c r="N389" s="1357">
        <f t="shared" si="12"/>
        <v>0</v>
      </c>
    </row>
    <row r="390" spans="1:14" s="1441" customFormat="1" x14ac:dyDescent="0.25">
      <c r="A390" s="1481" t="s">
        <v>223</v>
      </c>
      <c r="B390" s="1512" t="s">
        <v>3449</v>
      </c>
      <c r="C390" s="1331"/>
      <c r="D390" s="1383"/>
      <c r="E390" s="1358"/>
      <c r="F390" s="1438"/>
      <c r="G390" s="1438"/>
      <c r="H390" s="1439"/>
      <c r="I390" s="1440"/>
      <c r="J390" s="1439"/>
      <c r="K390" s="1439"/>
      <c r="L390" s="1356">
        <f t="shared" si="11"/>
        <v>0</v>
      </c>
      <c r="M390" s="1439"/>
      <c r="N390" s="1357">
        <f t="shared" si="12"/>
        <v>0</v>
      </c>
    </row>
    <row r="391" spans="1:14" s="1441" customFormat="1" x14ac:dyDescent="0.25">
      <c r="A391" s="1481" t="s">
        <v>224</v>
      </c>
      <c r="B391" s="1512" t="s">
        <v>3450</v>
      </c>
      <c r="C391" s="1331"/>
      <c r="D391" s="1442"/>
      <c r="E391" s="1358"/>
      <c r="F391" s="1443"/>
      <c r="G391" s="1443"/>
      <c r="H391" s="1345"/>
      <c r="I391" s="1444"/>
      <c r="J391" s="1439"/>
      <c r="K391" s="1439"/>
      <c r="L391" s="1356">
        <f t="shared" si="11"/>
        <v>0</v>
      </c>
      <c r="M391" s="1439"/>
      <c r="N391" s="1357">
        <f t="shared" si="12"/>
        <v>0</v>
      </c>
    </row>
    <row r="392" spans="1:14" s="1441" customFormat="1" x14ac:dyDescent="0.25">
      <c r="A392" s="1481" t="s">
        <v>225</v>
      </c>
      <c r="B392" s="1512" t="s">
        <v>3451</v>
      </c>
      <c r="C392" s="1331"/>
      <c r="D392" s="1442"/>
      <c r="E392" s="1358"/>
      <c r="F392" s="1443"/>
      <c r="G392" s="1443"/>
      <c r="H392" s="1345"/>
      <c r="I392" s="1444"/>
      <c r="J392" s="1439"/>
      <c r="K392" s="1439"/>
      <c r="L392" s="1356">
        <f t="shared" si="11"/>
        <v>0</v>
      </c>
      <c r="M392" s="1439"/>
      <c r="N392" s="1357">
        <f t="shared" si="12"/>
        <v>0</v>
      </c>
    </row>
    <row r="393" spans="1:14" s="1441" customFormat="1" x14ac:dyDescent="0.25">
      <c r="A393" s="1481" t="s">
        <v>226</v>
      </c>
      <c r="B393" s="1512" t="s">
        <v>3455</v>
      </c>
      <c r="C393" s="1331"/>
      <c r="D393" s="1442"/>
      <c r="E393" s="1358"/>
      <c r="F393" s="1443"/>
      <c r="G393" s="1443"/>
      <c r="H393" s="1345"/>
      <c r="I393" s="1444"/>
      <c r="J393" s="1439"/>
      <c r="K393" s="1439"/>
      <c r="L393" s="1356">
        <f t="shared" si="11"/>
        <v>0</v>
      </c>
      <c r="M393" s="1439"/>
      <c r="N393" s="1357">
        <f t="shared" si="12"/>
        <v>0</v>
      </c>
    </row>
    <row r="394" spans="1:14" s="1441" customFormat="1" x14ac:dyDescent="0.25">
      <c r="A394" s="1515" t="s">
        <v>3351</v>
      </c>
      <c r="B394" s="1513" t="s">
        <v>3453</v>
      </c>
      <c r="C394" s="1432"/>
      <c r="D394" s="1442"/>
      <c r="E394" s="1358"/>
      <c r="F394" s="1443"/>
      <c r="G394" s="1443"/>
      <c r="H394" s="1345"/>
      <c r="I394" s="1444"/>
      <c r="J394" s="1439"/>
      <c r="K394" s="1439"/>
      <c r="L394" s="1356">
        <f t="shared" si="11"/>
        <v>0</v>
      </c>
      <c r="M394" s="1439"/>
      <c r="N394" s="1357">
        <f t="shared" si="12"/>
        <v>0</v>
      </c>
    </row>
    <row r="395" spans="1:14" s="1441" customFormat="1" x14ac:dyDescent="0.25">
      <c r="A395" s="1481" t="s">
        <v>252</v>
      </c>
      <c r="B395" s="1512" t="s">
        <v>50</v>
      </c>
      <c r="C395" s="1331"/>
      <c r="D395" s="1442"/>
      <c r="E395" s="1358"/>
      <c r="F395" s="1443"/>
      <c r="G395" s="1443"/>
      <c r="H395" s="1345"/>
      <c r="I395" s="1444"/>
      <c r="J395" s="1439"/>
      <c r="K395" s="1439"/>
      <c r="L395" s="1356">
        <f t="shared" si="11"/>
        <v>0</v>
      </c>
      <c r="M395" s="1439"/>
      <c r="N395" s="1357">
        <f t="shared" si="12"/>
        <v>0</v>
      </c>
    </row>
    <row r="396" spans="1:14" s="1441" customFormat="1" x14ac:dyDescent="0.25">
      <c r="A396" s="1481" t="s">
        <v>253</v>
      </c>
      <c r="B396" s="1512" t="s">
        <v>51</v>
      </c>
      <c r="C396" s="1331"/>
      <c r="D396" s="1442"/>
      <c r="E396" s="1358"/>
      <c r="F396" s="1443"/>
      <c r="G396" s="1443"/>
      <c r="H396" s="1439"/>
      <c r="I396" s="1440"/>
      <c r="J396" s="1439"/>
      <c r="K396" s="1439"/>
      <c r="L396" s="1356">
        <f t="shared" ref="L396:L459" si="13">SUM(D396:K396)</f>
        <v>0</v>
      </c>
      <c r="M396" s="1439"/>
      <c r="N396" s="1357">
        <f t="shared" ref="N396:N459" si="14">L396*M396</f>
        <v>0</v>
      </c>
    </row>
    <row r="397" spans="1:14" s="1441" customFormat="1" x14ac:dyDescent="0.25">
      <c r="A397" s="1481" t="s">
        <v>254</v>
      </c>
      <c r="B397" s="1512" t="s">
        <v>3434</v>
      </c>
      <c r="C397" s="1331"/>
      <c r="D397" s="1442"/>
      <c r="E397" s="1358"/>
      <c r="F397" s="1443"/>
      <c r="G397" s="1443"/>
      <c r="H397" s="1345"/>
      <c r="I397" s="1444"/>
      <c r="J397" s="1439"/>
      <c r="K397" s="1439"/>
      <c r="L397" s="1356">
        <f t="shared" si="13"/>
        <v>0</v>
      </c>
      <c r="M397" s="1439"/>
      <c r="N397" s="1357">
        <f t="shared" si="14"/>
        <v>0</v>
      </c>
    </row>
    <row r="398" spans="1:14" s="1441" customFormat="1" x14ac:dyDescent="0.25">
      <c r="A398" s="1515" t="s">
        <v>3354</v>
      </c>
      <c r="B398" s="1513" t="s">
        <v>3456</v>
      </c>
      <c r="C398" s="1432"/>
      <c r="D398" s="1442"/>
      <c r="E398" s="1358"/>
      <c r="F398" s="1443"/>
      <c r="G398" s="1443"/>
      <c r="H398" s="1345"/>
      <c r="I398" s="1444"/>
      <c r="J398" s="1439"/>
      <c r="K398" s="1439"/>
      <c r="L398" s="1356">
        <f t="shared" si="13"/>
        <v>0</v>
      </c>
      <c r="M398" s="1439"/>
      <c r="N398" s="1357">
        <f t="shared" si="14"/>
        <v>0</v>
      </c>
    </row>
    <row r="399" spans="1:14" s="1441" customFormat="1" ht="31.5" x14ac:dyDescent="0.25">
      <c r="A399" s="1481" t="s">
        <v>9</v>
      </c>
      <c r="B399" s="1512" t="s">
        <v>213</v>
      </c>
      <c r="C399" s="1331"/>
      <c r="D399" s="1442"/>
      <c r="E399" s="1358"/>
      <c r="F399" s="1443"/>
      <c r="G399" s="1443"/>
      <c r="H399" s="1345"/>
      <c r="I399" s="1444"/>
      <c r="J399" s="1439"/>
      <c r="K399" s="1439"/>
      <c r="L399" s="1356">
        <f t="shared" si="13"/>
        <v>0</v>
      </c>
      <c r="M399" s="1439"/>
      <c r="N399" s="1357">
        <f t="shared" si="14"/>
        <v>0</v>
      </c>
    </row>
    <row r="400" spans="1:14" s="1441" customFormat="1" ht="31.5" x14ac:dyDescent="0.25">
      <c r="A400" s="1481" t="s">
        <v>808</v>
      </c>
      <c r="B400" s="1512" t="s">
        <v>3435</v>
      </c>
      <c r="C400" s="1331"/>
      <c r="D400" s="1442"/>
      <c r="E400" s="1358"/>
      <c r="F400" s="1443"/>
      <c r="G400" s="1443"/>
      <c r="H400" s="1345"/>
      <c r="I400" s="1444"/>
      <c r="J400" s="1439"/>
      <c r="K400" s="1439"/>
      <c r="L400" s="1356">
        <f t="shared" si="13"/>
        <v>0</v>
      </c>
      <c r="M400" s="1439"/>
      <c r="N400" s="1357">
        <f t="shared" si="14"/>
        <v>0</v>
      </c>
    </row>
    <row r="401" spans="1:14" s="1441" customFormat="1" ht="31.5" x14ac:dyDescent="0.25">
      <c r="A401" s="1481" t="s">
        <v>1069</v>
      </c>
      <c r="B401" s="1512" t="s">
        <v>38</v>
      </c>
      <c r="C401" s="1331"/>
      <c r="D401" s="1442"/>
      <c r="E401" s="1358"/>
      <c r="F401" s="1443"/>
      <c r="G401" s="1443"/>
      <c r="H401" s="1345"/>
      <c r="I401" s="1444"/>
      <c r="J401" s="1439"/>
      <c r="K401" s="1439"/>
      <c r="L401" s="1356">
        <f t="shared" si="13"/>
        <v>0</v>
      </c>
      <c r="M401" s="1439"/>
      <c r="N401" s="1357">
        <f t="shared" si="14"/>
        <v>0</v>
      </c>
    </row>
    <row r="402" spans="1:14" s="1441" customFormat="1" ht="31.5" x14ac:dyDescent="0.25">
      <c r="A402" s="1481" t="s">
        <v>1070</v>
      </c>
      <c r="B402" s="1512" t="s">
        <v>39</v>
      </c>
      <c r="C402" s="1331"/>
      <c r="D402" s="1442"/>
      <c r="E402" s="1358"/>
      <c r="F402" s="1443"/>
      <c r="G402" s="1443"/>
      <c r="H402" s="1345"/>
      <c r="I402" s="1444"/>
      <c r="J402" s="1439"/>
      <c r="K402" s="1439"/>
      <c r="L402" s="1356">
        <f t="shared" si="13"/>
        <v>0</v>
      </c>
      <c r="M402" s="1439"/>
      <c r="N402" s="1357">
        <f t="shared" si="14"/>
        <v>0</v>
      </c>
    </row>
    <row r="403" spans="1:14" s="1441" customFormat="1" ht="47.25" x14ac:dyDescent="0.25">
      <c r="A403" s="1515" t="s">
        <v>827</v>
      </c>
      <c r="B403" s="1513" t="s">
        <v>285</v>
      </c>
      <c r="C403" s="1432"/>
      <c r="D403" s="1442"/>
      <c r="E403" s="1358"/>
      <c r="F403" s="1443"/>
      <c r="G403" s="1443"/>
      <c r="H403" s="1345"/>
      <c r="I403" s="1444"/>
      <c r="J403" s="1439"/>
      <c r="K403" s="1439"/>
      <c r="L403" s="1356">
        <f t="shared" si="13"/>
        <v>0</v>
      </c>
      <c r="M403" s="1439"/>
      <c r="N403" s="1357">
        <f t="shared" si="14"/>
        <v>0</v>
      </c>
    </row>
    <row r="404" spans="1:14" s="1347" customFormat="1" ht="18.75" x14ac:dyDescent="0.25">
      <c r="A404" s="1573" t="s">
        <v>790</v>
      </c>
      <c r="B404" s="1574"/>
      <c r="C404" s="1349"/>
      <c r="D404" s="1349"/>
      <c r="E404" s="1349"/>
      <c r="F404" s="1349"/>
      <c r="G404" s="1349"/>
      <c r="H404" s="1345"/>
      <c r="I404" s="1346"/>
      <c r="J404" s="1345"/>
      <c r="K404" s="1345"/>
      <c r="L404" s="1356">
        <f t="shared" si="13"/>
        <v>0</v>
      </c>
      <c r="M404" s="1345"/>
      <c r="N404" s="1357">
        <f t="shared" si="14"/>
        <v>0</v>
      </c>
    </row>
    <row r="405" spans="1:14" s="1347" customFormat="1" x14ac:dyDescent="0.25">
      <c r="A405" s="1469" t="s">
        <v>3282</v>
      </c>
      <c r="B405" s="1489" t="s">
        <v>3457</v>
      </c>
      <c r="C405" s="1378"/>
      <c r="D405" s="1363"/>
      <c r="E405" s="1345"/>
      <c r="F405" s="1445"/>
      <c r="G405" s="1445"/>
      <c r="H405" s="1345"/>
      <c r="I405" s="1355"/>
      <c r="J405" s="1345"/>
      <c r="K405" s="1345"/>
      <c r="L405" s="1356">
        <f t="shared" si="13"/>
        <v>0</v>
      </c>
      <c r="M405" s="1345"/>
      <c r="N405" s="1357">
        <f t="shared" si="14"/>
        <v>0</v>
      </c>
    </row>
    <row r="406" spans="1:14" s="1347" customFormat="1" x14ac:dyDescent="0.25">
      <c r="A406" s="1471" t="s">
        <v>3458</v>
      </c>
      <c r="B406" s="1504" t="s">
        <v>3460</v>
      </c>
      <c r="C406" s="1375"/>
      <c r="D406" s="1363"/>
      <c r="E406" s="1345"/>
      <c r="F406" s="1425"/>
      <c r="G406" s="1425"/>
      <c r="H406" s="1345"/>
      <c r="I406" s="1355"/>
      <c r="J406" s="1345"/>
      <c r="K406" s="1345"/>
      <c r="L406" s="1356">
        <f t="shared" si="13"/>
        <v>0</v>
      </c>
      <c r="M406" s="1345"/>
      <c r="N406" s="1357">
        <f t="shared" si="14"/>
        <v>0</v>
      </c>
    </row>
    <row r="407" spans="1:14" s="1347" customFormat="1" x14ac:dyDescent="0.25">
      <c r="A407" s="1471" t="s">
        <v>79</v>
      </c>
      <c r="B407" s="1474" t="s">
        <v>1350</v>
      </c>
      <c r="C407" s="1346"/>
      <c r="D407" s="1368"/>
      <c r="E407" s="1345"/>
      <c r="F407" s="1446"/>
      <c r="G407" s="1446"/>
      <c r="H407" s="1345"/>
      <c r="I407" s="1355"/>
      <c r="J407" s="1345"/>
      <c r="K407" s="1345"/>
      <c r="L407" s="1356">
        <f t="shared" si="13"/>
        <v>0</v>
      </c>
      <c r="M407" s="1345"/>
      <c r="N407" s="1357">
        <f t="shared" si="14"/>
        <v>0</v>
      </c>
    </row>
    <row r="408" spans="1:14" s="1347" customFormat="1" x14ac:dyDescent="0.25">
      <c r="A408" s="1471" t="s">
        <v>288</v>
      </c>
      <c r="B408" s="1474" t="s">
        <v>7</v>
      </c>
      <c r="C408" s="1346"/>
      <c r="D408" s="1363"/>
      <c r="E408" s="1345"/>
      <c r="F408" s="1445"/>
      <c r="G408" s="1445"/>
      <c r="H408" s="1345"/>
      <c r="I408" s="1346"/>
      <c r="J408" s="1345"/>
      <c r="K408" s="1345"/>
      <c r="L408" s="1356">
        <f t="shared" si="13"/>
        <v>0</v>
      </c>
      <c r="M408" s="1345"/>
      <c r="N408" s="1357">
        <f t="shared" si="14"/>
        <v>0</v>
      </c>
    </row>
    <row r="409" spans="1:14" s="1347" customFormat="1" x14ac:dyDescent="0.25">
      <c r="A409" s="1471" t="s">
        <v>289</v>
      </c>
      <c r="B409" s="1474" t="s">
        <v>8</v>
      </c>
      <c r="C409" s="1346"/>
      <c r="D409" s="1363"/>
      <c r="E409" s="1345"/>
      <c r="F409" s="1445"/>
      <c r="G409" s="1445"/>
      <c r="H409" s="1345"/>
      <c r="I409" s="1346"/>
      <c r="J409" s="1345"/>
      <c r="K409" s="1345"/>
      <c r="L409" s="1356">
        <f t="shared" si="13"/>
        <v>0</v>
      </c>
      <c r="M409" s="1345"/>
      <c r="N409" s="1357">
        <f t="shared" si="14"/>
        <v>0</v>
      </c>
    </row>
    <row r="410" spans="1:14" s="1347" customFormat="1" x14ac:dyDescent="0.25">
      <c r="A410" s="1469" t="s">
        <v>3281</v>
      </c>
      <c r="B410" s="1489" t="s">
        <v>3459</v>
      </c>
      <c r="C410" s="1378"/>
      <c r="D410" s="1363"/>
      <c r="E410" s="1345"/>
      <c r="F410" s="1445"/>
      <c r="G410" s="1445"/>
      <c r="H410" s="1345"/>
      <c r="I410" s="1355"/>
      <c r="J410" s="1345"/>
      <c r="K410" s="1345"/>
      <c r="L410" s="1356">
        <f t="shared" si="13"/>
        <v>0</v>
      </c>
      <c r="M410" s="1345"/>
      <c r="N410" s="1357">
        <f t="shared" si="14"/>
        <v>0</v>
      </c>
    </row>
    <row r="411" spans="1:14" s="1347" customFormat="1" x14ac:dyDescent="0.25">
      <c r="A411" s="1471" t="s">
        <v>1722</v>
      </c>
      <c r="B411" s="1474" t="s">
        <v>5</v>
      </c>
      <c r="C411" s="1346"/>
      <c r="D411" s="1363"/>
      <c r="E411" s="1345"/>
      <c r="F411" s="1445"/>
      <c r="G411" s="1445"/>
      <c r="H411" s="1345"/>
      <c r="I411" s="1346"/>
      <c r="J411" s="1345"/>
      <c r="K411" s="1345"/>
      <c r="L411" s="1356">
        <f t="shared" si="13"/>
        <v>0</v>
      </c>
      <c r="M411" s="1345"/>
      <c r="N411" s="1357">
        <f t="shared" si="14"/>
        <v>0</v>
      </c>
    </row>
    <row r="412" spans="1:14" s="1347" customFormat="1" x14ac:dyDescent="0.25">
      <c r="A412" s="1471" t="s">
        <v>65</v>
      </c>
      <c r="B412" s="1474" t="s">
        <v>6</v>
      </c>
      <c r="C412" s="1346"/>
      <c r="D412" s="1363"/>
      <c r="E412" s="1345"/>
      <c r="F412" s="1445"/>
      <c r="G412" s="1445"/>
      <c r="H412" s="1345"/>
      <c r="I412" s="1346"/>
      <c r="J412" s="1345"/>
      <c r="K412" s="1345"/>
      <c r="L412" s="1356">
        <f t="shared" si="13"/>
        <v>0</v>
      </c>
      <c r="M412" s="1345"/>
      <c r="N412" s="1357">
        <f t="shared" si="14"/>
        <v>0</v>
      </c>
    </row>
    <row r="413" spans="1:14" s="1347" customFormat="1" x14ac:dyDescent="0.25">
      <c r="A413" s="1469" t="s">
        <v>3422</v>
      </c>
      <c r="B413" s="1516" t="s">
        <v>1351</v>
      </c>
      <c r="C413" s="1447"/>
      <c r="D413" s="1368"/>
      <c r="E413" s="1345"/>
      <c r="F413" s="1446"/>
      <c r="G413" s="1446"/>
      <c r="H413" s="1448"/>
      <c r="I413" s="1355"/>
      <c r="J413" s="1345"/>
      <c r="K413" s="1345"/>
      <c r="L413" s="1356">
        <f t="shared" si="13"/>
        <v>0</v>
      </c>
      <c r="M413" s="1345"/>
      <c r="N413" s="1357">
        <f t="shared" si="14"/>
        <v>0</v>
      </c>
    </row>
    <row r="414" spans="1:14" s="1347" customFormat="1" x14ac:dyDescent="0.25">
      <c r="A414" s="1469" t="s">
        <v>3423</v>
      </c>
      <c r="B414" s="1516" t="s">
        <v>3</v>
      </c>
      <c r="C414" s="1447"/>
      <c r="D414" s="1363"/>
      <c r="E414" s="1345"/>
      <c r="F414" s="1445"/>
      <c r="G414" s="1445"/>
      <c r="H414" s="1345"/>
      <c r="I414" s="1346"/>
      <c r="J414" s="1345"/>
      <c r="K414" s="1345"/>
      <c r="L414" s="1356">
        <f t="shared" si="13"/>
        <v>0</v>
      </c>
      <c r="M414" s="1345"/>
      <c r="N414" s="1357">
        <f t="shared" si="14"/>
        <v>0</v>
      </c>
    </row>
    <row r="415" spans="1:14" s="1347" customFormat="1" x14ac:dyDescent="0.25">
      <c r="A415" s="1469" t="s">
        <v>3424</v>
      </c>
      <c r="B415" s="1516" t="s">
        <v>867</v>
      </c>
      <c r="C415" s="1447"/>
      <c r="D415" s="1363"/>
      <c r="E415" s="1345"/>
      <c r="F415" s="1445"/>
      <c r="G415" s="1445"/>
      <c r="H415" s="1345"/>
      <c r="I415" s="1346"/>
      <c r="J415" s="1345"/>
      <c r="K415" s="1345"/>
      <c r="L415" s="1356">
        <f t="shared" si="13"/>
        <v>0</v>
      </c>
      <c r="M415" s="1345"/>
      <c r="N415" s="1357">
        <f t="shared" si="14"/>
        <v>0</v>
      </c>
    </row>
    <row r="416" spans="1:14" s="1347" customFormat="1" x14ac:dyDescent="0.25">
      <c r="A416" s="1469" t="s">
        <v>817</v>
      </c>
      <c r="B416" s="1516" t="s">
        <v>1406</v>
      </c>
      <c r="C416" s="1447"/>
      <c r="D416" s="1363"/>
      <c r="E416" s="1345"/>
      <c r="F416" s="1445"/>
      <c r="G416" s="1445"/>
      <c r="H416" s="1345"/>
      <c r="I416" s="1346"/>
      <c r="J416" s="1345"/>
      <c r="K416" s="1345"/>
      <c r="L416" s="1356">
        <f t="shared" si="13"/>
        <v>0</v>
      </c>
      <c r="M416" s="1345"/>
      <c r="N416" s="1357">
        <f t="shared" si="14"/>
        <v>0</v>
      </c>
    </row>
    <row r="417" spans="1:14" s="1347" customFormat="1" x14ac:dyDescent="0.25">
      <c r="A417" s="1471" t="s">
        <v>252</v>
      </c>
      <c r="B417" s="1505" t="s">
        <v>3461</v>
      </c>
      <c r="C417" s="1419"/>
      <c r="D417" s="1363"/>
      <c r="E417" s="1345"/>
      <c r="F417" s="1445"/>
      <c r="G417" s="1445"/>
      <c r="H417" s="1345"/>
      <c r="I417" s="1346"/>
      <c r="J417" s="1345"/>
      <c r="K417" s="1345"/>
      <c r="L417" s="1356">
        <f t="shared" si="13"/>
        <v>0</v>
      </c>
      <c r="M417" s="1345"/>
      <c r="N417" s="1357">
        <f t="shared" si="14"/>
        <v>0</v>
      </c>
    </row>
    <row r="418" spans="1:14" s="1347" customFormat="1" x14ac:dyDescent="0.25">
      <c r="A418" s="1471" t="s">
        <v>253</v>
      </c>
      <c r="B418" s="1505" t="s">
        <v>3462</v>
      </c>
      <c r="C418" s="1419"/>
      <c r="D418" s="1363"/>
      <c r="E418" s="1345"/>
      <c r="F418" s="1445"/>
      <c r="G418" s="1445"/>
      <c r="H418" s="1345"/>
      <c r="I418" s="1346"/>
      <c r="J418" s="1345"/>
      <c r="K418" s="1345"/>
      <c r="L418" s="1356">
        <f t="shared" si="13"/>
        <v>0</v>
      </c>
      <c r="M418" s="1345"/>
      <c r="N418" s="1357">
        <f t="shared" si="14"/>
        <v>0</v>
      </c>
    </row>
    <row r="419" spans="1:14" s="1347" customFormat="1" x14ac:dyDescent="0.25">
      <c r="A419" s="1469" t="s">
        <v>3354</v>
      </c>
      <c r="B419" s="1516" t="s">
        <v>1489</v>
      </c>
      <c r="C419" s="1447"/>
      <c r="D419" s="1363"/>
      <c r="E419" s="1345"/>
      <c r="F419" s="1445"/>
      <c r="G419" s="1445"/>
      <c r="H419" s="1345"/>
      <c r="I419" s="1346"/>
      <c r="J419" s="1345"/>
      <c r="K419" s="1345"/>
      <c r="L419" s="1356">
        <f t="shared" si="13"/>
        <v>0</v>
      </c>
      <c r="M419" s="1345"/>
      <c r="N419" s="1357">
        <f t="shared" si="14"/>
        <v>0</v>
      </c>
    </row>
    <row r="420" spans="1:14" s="1347" customFormat="1" x14ac:dyDescent="0.25">
      <c r="A420" s="1469" t="s">
        <v>3356</v>
      </c>
      <c r="B420" s="1489" t="s">
        <v>1351</v>
      </c>
      <c r="C420" s="1378"/>
      <c r="D420" s="1363"/>
      <c r="E420" s="1345"/>
      <c r="F420" s="1445"/>
      <c r="G420" s="1445"/>
      <c r="H420" s="1345"/>
      <c r="I420" s="1346"/>
      <c r="J420" s="1345"/>
      <c r="K420" s="1345"/>
      <c r="L420" s="1356">
        <f t="shared" si="13"/>
        <v>0</v>
      </c>
      <c r="M420" s="1345"/>
      <c r="N420" s="1357">
        <f t="shared" si="14"/>
        <v>0</v>
      </c>
    </row>
    <row r="421" spans="1:14" s="1347" customFormat="1" ht="31.5" x14ac:dyDescent="0.25">
      <c r="A421" s="1469" t="s">
        <v>3363</v>
      </c>
      <c r="B421" s="1516" t="s">
        <v>3463</v>
      </c>
      <c r="C421" s="1447"/>
      <c r="D421" s="1363"/>
      <c r="E421" s="1345"/>
      <c r="F421" s="1445"/>
      <c r="G421" s="1445"/>
      <c r="H421" s="1345"/>
      <c r="I421" s="1346"/>
      <c r="J421" s="1345"/>
      <c r="K421" s="1345"/>
      <c r="L421" s="1356">
        <f t="shared" si="13"/>
        <v>0</v>
      </c>
      <c r="M421" s="1345"/>
      <c r="N421" s="1357">
        <f t="shared" si="14"/>
        <v>0</v>
      </c>
    </row>
    <row r="422" spans="1:14" s="1347" customFormat="1" ht="31.5" x14ac:dyDescent="0.25">
      <c r="A422" s="1471" t="s">
        <v>228</v>
      </c>
      <c r="B422" s="1472" t="s">
        <v>3464</v>
      </c>
      <c r="C422" s="1359"/>
      <c r="D422" s="1363"/>
      <c r="E422" s="1345"/>
      <c r="F422" s="1445"/>
      <c r="G422" s="1445"/>
      <c r="H422" s="1345"/>
      <c r="I422" s="1346"/>
      <c r="J422" s="1345"/>
      <c r="K422" s="1345"/>
      <c r="L422" s="1356">
        <f t="shared" si="13"/>
        <v>0</v>
      </c>
      <c r="M422" s="1345"/>
      <c r="N422" s="1357">
        <f t="shared" si="14"/>
        <v>0</v>
      </c>
    </row>
    <row r="423" spans="1:14" s="1347" customFormat="1" ht="47.25" x14ac:dyDescent="0.25">
      <c r="A423" s="1471" t="s">
        <v>229</v>
      </c>
      <c r="B423" s="1473" t="s">
        <v>3465</v>
      </c>
      <c r="C423" s="1360"/>
      <c r="D423" s="1363"/>
      <c r="E423" s="1345"/>
      <c r="F423" s="1445"/>
      <c r="G423" s="1445"/>
      <c r="H423" s="1345"/>
      <c r="I423" s="1346"/>
      <c r="J423" s="1345"/>
      <c r="K423" s="1345"/>
      <c r="L423" s="1356">
        <f t="shared" si="13"/>
        <v>0</v>
      </c>
      <c r="M423" s="1345"/>
      <c r="N423" s="1357">
        <f t="shared" si="14"/>
        <v>0</v>
      </c>
    </row>
    <row r="424" spans="1:14" s="1347" customFormat="1" x14ac:dyDescent="0.25">
      <c r="A424" s="1471" t="s">
        <v>230</v>
      </c>
      <c r="B424" s="1472" t="s">
        <v>1241</v>
      </c>
      <c r="C424" s="1359"/>
      <c r="D424" s="1363"/>
      <c r="E424" s="1345"/>
      <c r="F424" s="1445"/>
      <c r="G424" s="1445"/>
      <c r="H424" s="1345"/>
      <c r="I424" s="1346"/>
      <c r="J424" s="1345"/>
      <c r="K424" s="1345"/>
      <c r="L424" s="1356">
        <f t="shared" si="13"/>
        <v>0</v>
      </c>
      <c r="M424" s="1345"/>
      <c r="N424" s="1357">
        <f t="shared" si="14"/>
        <v>0</v>
      </c>
    </row>
    <row r="425" spans="1:14" s="1347" customFormat="1" ht="31.5" x14ac:dyDescent="0.25">
      <c r="A425" s="1471" t="s">
        <v>812</v>
      </c>
      <c r="B425" s="1472" t="s">
        <v>2204</v>
      </c>
      <c r="C425" s="1359"/>
      <c r="D425" s="1363"/>
      <c r="E425" s="1345"/>
      <c r="F425" s="1445"/>
      <c r="G425" s="1445"/>
      <c r="H425" s="1345"/>
      <c r="I425" s="1346"/>
      <c r="J425" s="1345"/>
      <c r="K425" s="1345"/>
      <c r="L425" s="1356">
        <f t="shared" si="13"/>
        <v>0</v>
      </c>
      <c r="M425" s="1345"/>
      <c r="N425" s="1357">
        <f t="shared" si="14"/>
        <v>0</v>
      </c>
    </row>
    <row r="426" spans="1:14" s="1347" customFormat="1" ht="31.5" x14ac:dyDescent="0.25">
      <c r="A426" s="1471" t="s">
        <v>813</v>
      </c>
      <c r="B426" s="1472" t="s">
        <v>1242</v>
      </c>
      <c r="C426" s="1359"/>
      <c r="D426" s="1363"/>
      <c r="E426" s="1345"/>
      <c r="F426" s="1425"/>
      <c r="G426" s="1425"/>
      <c r="H426" s="1345"/>
      <c r="I426" s="1355"/>
      <c r="J426" s="1345"/>
      <c r="K426" s="1345"/>
      <c r="L426" s="1356">
        <f t="shared" si="13"/>
        <v>0</v>
      </c>
      <c r="M426" s="1345"/>
      <c r="N426" s="1357">
        <f t="shared" si="14"/>
        <v>0</v>
      </c>
    </row>
    <row r="427" spans="1:14" s="1347" customFormat="1" ht="31.5" x14ac:dyDescent="0.25">
      <c r="A427" s="1471" t="s">
        <v>1072</v>
      </c>
      <c r="B427" s="1472" t="s">
        <v>3466</v>
      </c>
      <c r="C427" s="1359"/>
      <c r="D427" s="1368"/>
      <c r="E427" s="1449"/>
      <c r="F427" s="1403"/>
      <c r="G427" s="1403"/>
      <c r="H427" s="1345"/>
      <c r="I427" s="1355"/>
      <c r="J427" s="1345"/>
      <c r="K427" s="1345"/>
      <c r="L427" s="1356">
        <f t="shared" si="13"/>
        <v>0</v>
      </c>
      <c r="M427" s="1345"/>
      <c r="N427" s="1357">
        <f t="shared" si="14"/>
        <v>0</v>
      </c>
    </row>
    <row r="428" spans="1:14" s="1347" customFormat="1" ht="31.5" x14ac:dyDescent="0.25">
      <c r="A428" s="1471" t="s">
        <v>1078</v>
      </c>
      <c r="B428" s="1472" t="s">
        <v>1243</v>
      </c>
      <c r="C428" s="1359"/>
      <c r="D428" s="1363"/>
      <c r="E428" s="1345"/>
      <c r="F428" s="1425"/>
      <c r="G428" s="1425"/>
      <c r="H428" s="1345"/>
      <c r="I428" s="1355"/>
      <c r="J428" s="1345"/>
      <c r="K428" s="1345"/>
      <c r="L428" s="1356">
        <f t="shared" si="13"/>
        <v>0</v>
      </c>
      <c r="M428" s="1345"/>
      <c r="N428" s="1357">
        <f t="shared" si="14"/>
        <v>0</v>
      </c>
    </row>
    <row r="429" spans="1:14" s="1347" customFormat="1" ht="31.5" x14ac:dyDescent="0.25">
      <c r="A429" s="1471" t="s">
        <v>1077</v>
      </c>
      <c r="B429" s="1472" t="s">
        <v>1244</v>
      </c>
      <c r="C429" s="1359"/>
      <c r="D429" s="1363"/>
      <c r="E429" s="1345"/>
      <c r="F429" s="1425"/>
      <c r="G429" s="1425"/>
      <c r="H429" s="1345"/>
      <c r="I429" s="1355"/>
      <c r="J429" s="1345"/>
      <c r="K429" s="1345"/>
      <c r="L429" s="1356">
        <f t="shared" si="13"/>
        <v>0</v>
      </c>
      <c r="M429" s="1345"/>
      <c r="N429" s="1357">
        <f t="shared" si="14"/>
        <v>0</v>
      </c>
    </row>
    <row r="430" spans="1:14" s="1347" customFormat="1" x14ac:dyDescent="0.25">
      <c r="A430" s="1471" t="s">
        <v>1079</v>
      </c>
      <c r="B430" s="1472" t="s">
        <v>1245</v>
      </c>
      <c r="C430" s="1359"/>
      <c r="D430" s="1363"/>
      <c r="E430" s="1345"/>
      <c r="F430" s="1425"/>
      <c r="G430" s="1425"/>
      <c r="H430" s="1345"/>
      <c r="I430" s="1355"/>
      <c r="J430" s="1345"/>
      <c r="K430" s="1345"/>
      <c r="L430" s="1356">
        <f t="shared" si="13"/>
        <v>0</v>
      </c>
      <c r="M430" s="1345"/>
      <c r="N430" s="1357">
        <f t="shared" si="14"/>
        <v>0</v>
      </c>
    </row>
    <row r="431" spans="1:14" s="1347" customFormat="1" ht="47.25" x14ac:dyDescent="0.25">
      <c r="A431" s="1471" t="s">
        <v>1080</v>
      </c>
      <c r="B431" s="1472" t="s">
        <v>3467</v>
      </c>
      <c r="C431" s="1359"/>
      <c r="D431" s="1363"/>
      <c r="E431" s="1345"/>
      <c r="F431" s="1445"/>
      <c r="G431" s="1445"/>
      <c r="H431" s="1345"/>
      <c r="I431" s="1346"/>
      <c r="J431" s="1345"/>
      <c r="K431" s="1345"/>
      <c r="L431" s="1356">
        <f t="shared" si="13"/>
        <v>0</v>
      </c>
      <c r="M431" s="1345"/>
      <c r="N431" s="1357">
        <f t="shared" si="14"/>
        <v>0</v>
      </c>
    </row>
    <row r="432" spans="1:14" s="1347" customFormat="1" ht="47.25" x14ac:dyDescent="0.25">
      <c r="A432" s="1471" t="s">
        <v>1081</v>
      </c>
      <c r="B432" s="1472" t="s">
        <v>1246</v>
      </c>
      <c r="C432" s="1359"/>
      <c r="D432" s="1363"/>
      <c r="E432" s="1345"/>
      <c r="F432" s="1445"/>
      <c r="G432" s="1445"/>
      <c r="H432" s="1345"/>
      <c r="I432" s="1346"/>
      <c r="J432" s="1345"/>
      <c r="K432" s="1345"/>
      <c r="L432" s="1356">
        <f t="shared" si="13"/>
        <v>0</v>
      </c>
      <c r="M432" s="1345"/>
      <c r="N432" s="1357">
        <f t="shared" si="14"/>
        <v>0</v>
      </c>
    </row>
    <row r="433" spans="1:14" s="1347" customFormat="1" x14ac:dyDescent="0.25">
      <c r="A433" s="1471" t="s">
        <v>1082</v>
      </c>
      <c r="B433" s="1472" t="s">
        <v>468</v>
      </c>
      <c r="C433" s="1359"/>
      <c r="D433" s="1363"/>
      <c r="E433" s="1345"/>
      <c r="F433" s="1445"/>
      <c r="G433" s="1445"/>
      <c r="H433" s="1345"/>
      <c r="I433" s="1346"/>
      <c r="J433" s="1345"/>
      <c r="K433" s="1345"/>
      <c r="L433" s="1356">
        <f t="shared" si="13"/>
        <v>0</v>
      </c>
      <c r="M433" s="1345"/>
      <c r="N433" s="1357">
        <f t="shared" si="14"/>
        <v>0</v>
      </c>
    </row>
    <row r="434" spans="1:14" s="1347" customFormat="1" x14ac:dyDescent="0.25">
      <c r="A434" s="1471" t="s">
        <v>2252</v>
      </c>
      <c r="B434" s="1472" t="s">
        <v>3468</v>
      </c>
      <c r="C434" s="1359"/>
      <c r="D434" s="1363"/>
      <c r="E434" s="1345"/>
      <c r="F434" s="1445"/>
      <c r="G434" s="1445"/>
      <c r="H434" s="1345"/>
      <c r="I434" s="1346"/>
      <c r="J434" s="1345"/>
      <c r="K434" s="1345"/>
      <c r="L434" s="1356">
        <f t="shared" si="13"/>
        <v>0</v>
      </c>
      <c r="M434" s="1345"/>
      <c r="N434" s="1357">
        <f t="shared" si="14"/>
        <v>0</v>
      </c>
    </row>
    <row r="435" spans="1:14" s="1347" customFormat="1" ht="31.5" x14ac:dyDescent="0.25">
      <c r="A435" s="1471" t="s">
        <v>2253</v>
      </c>
      <c r="B435" s="1472" t="s">
        <v>469</v>
      </c>
      <c r="C435" s="1359"/>
      <c r="D435" s="1363"/>
      <c r="E435" s="1345"/>
      <c r="F435" s="1445"/>
      <c r="G435" s="1445"/>
      <c r="H435" s="1345"/>
      <c r="I435" s="1346"/>
      <c r="J435" s="1345"/>
      <c r="K435" s="1345"/>
      <c r="L435" s="1356">
        <f t="shared" si="13"/>
        <v>0</v>
      </c>
      <c r="M435" s="1345"/>
      <c r="N435" s="1357">
        <f t="shared" si="14"/>
        <v>0</v>
      </c>
    </row>
    <row r="436" spans="1:14" s="1367" customFormat="1" ht="31.5" x14ac:dyDescent="0.25">
      <c r="A436" s="1471" t="s">
        <v>2254</v>
      </c>
      <c r="B436" s="1472" t="s">
        <v>1234</v>
      </c>
      <c r="C436" s="1359"/>
      <c r="D436" s="1363"/>
      <c r="E436" s="1345"/>
      <c r="F436" s="1450"/>
      <c r="G436" s="1450"/>
      <c r="H436" s="1354"/>
      <c r="I436" s="1355"/>
      <c r="J436" s="1354"/>
      <c r="K436" s="1366"/>
      <c r="L436" s="1356">
        <f t="shared" si="13"/>
        <v>0</v>
      </c>
      <c r="M436" s="1366"/>
      <c r="N436" s="1357">
        <f t="shared" si="14"/>
        <v>0</v>
      </c>
    </row>
    <row r="437" spans="1:14" s="1367" customFormat="1" ht="31.5" x14ac:dyDescent="0.25">
      <c r="A437" s="1471" t="s">
        <v>2255</v>
      </c>
      <c r="B437" s="1472" t="s">
        <v>3469</v>
      </c>
      <c r="C437" s="1359"/>
      <c r="D437" s="1363"/>
      <c r="E437" s="1345"/>
      <c r="F437" s="1450"/>
      <c r="G437" s="1450"/>
      <c r="H437" s="1354"/>
      <c r="I437" s="1355"/>
      <c r="J437" s="1354"/>
      <c r="K437" s="1366"/>
      <c r="L437" s="1356">
        <f t="shared" si="13"/>
        <v>0</v>
      </c>
      <c r="M437" s="1366"/>
      <c r="N437" s="1357">
        <f t="shared" si="14"/>
        <v>0</v>
      </c>
    </row>
    <row r="438" spans="1:14" s="1367" customFormat="1" x14ac:dyDescent="0.25">
      <c r="A438" s="1471" t="s">
        <v>2256</v>
      </c>
      <c r="B438" s="1472" t="s">
        <v>1235</v>
      </c>
      <c r="C438" s="1359"/>
      <c r="D438" s="1363"/>
      <c r="E438" s="1345"/>
      <c r="F438" s="1450"/>
      <c r="G438" s="1450"/>
      <c r="H438" s="1354"/>
      <c r="I438" s="1355"/>
      <c r="J438" s="1354"/>
      <c r="K438" s="1366"/>
      <c r="L438" s="1356">
        <f t="shared" si="13"/>
        <v>0</v>
      </c>
      <c r="M438" s="1366"/>
      <c r="N438" s="1357">
        <f t="shared" si="14"/>
        <v>0</v>
      </c>
    </row>
    <row r="439" spans="1:14" s="1367" customFormat="1" x14ac:dyDescent="0.25">
      <c r="A439" s="1471" t="s">
        <v>1413</v>
      </c>
      <c r="B439" s="1472" t="s">
        <v>3470</v>
      </c>
      <c r="C439" s="1359"/>
      <c r="D439" s="1363"/>
      <c r="E439" s="1345"/>
      <c r="F439" s="1450"/>
      <c r="G439" s="1450"/>
      <c r="H439" s="1354"/>
      <c r="I439" s="1355"/>
      <c r="J439" s="1354"/>
      <c r="K439" s="1366"/>
      <c r="L439" s="1356">
        <f t="shared" si="13"/>
        <v>0</v>
      </c>
      <c r="M439" s="1366"/>
      <c r="N439" s="1357">
        <f t="shared" si="14"/>
        <v>0</v>
      </c>
    </row>
    <row r="440" spans="1:14" s="1367" customFormat="1" x14ac:dyDescent="0.25">
      <c r="A440" s="1471" t="s">
        <v>1412</v>
      </c>
      <c r="B440" s="1472" t="s">
        <v>3471</v>
      </c>
      <c r="C440" s="1359"/>
      <c r="D440" s="1363"/>
      <c r="E440" s="1345"/>
      <c r="F440" s="1450"/>
      <c r="G440" s="1450"/>
      <c r="H440" s="1354"/>
      <c r="I440" s="1355"/>
      <c r="J440" s="1354"/>
      <c r="K440" s="1366"/>
      <c r="L440" s="1356">
        <f t="shared" si="13"/>
        <v>0</v>
      </c>
      <c r="M440" s="1366"/>
      <c r="N440" s="1357">
        <f t="shared" si="14"/>
        <v>0</v>
      </c>
    </row>
    <row r="441" spans="1:14" s="1367" customFormat="1" ht="31.5" x14ac:dyDescent="0.25">
      <c r="A441" s="1471" t="s">
        <v>1899</v>
      </c>
      <c r="B441" s="1472" t="s">
        <v>470</v>
      </c>
      <c r="C441" s="1359"/>
      <c r="D441" s="1363"/>
      <c r="E441" s="1345"/>
      <c r="F441" s="1450"/>
      <c r="G441" s="1450"/>
      <c r="H441" s="1354"/>
      <c r="I441" s="1355"/>
      <c r="J441" s="1354"/>
      <c r="K441" s="1366"/>
      <c r="L441" s="1356">
        <f t="shared" si="13"/>
        <v>0</v>
      </c>
      <c r="M441" s="1366"/>
      <c r="N441" s="1357">
        <f t="shared" si="14"/>
        <v>0</v>
      </c>
    </row>
    <row r="442" spans="1:14" s="1367" customFormat="1" ht="31.5" x14ac:dyDescent="0.25">
      <c r="A442" s="1471" t="s">
        <v>3475</v>
      </c>
      <c r="B442" s="1472" t="s">
        <v>1247</v>
      </c>
      <c r="C442" s="1359"/>
      <c r="D442" s="1363"/>
      <c r="E442" s="1345"/>
      <c r="F442" s="1450"/>
      <c r="G442" s="1450"/>
      <c r="H442" s="1354"/>
      <c r="I442" s="1355"/>
      <c r="J442" s="1354"/>
      <c r="K442" s="1366"/>
      <c r="L442" s="1356">
        <f t="shared" si="13"/>
        <v>0</v>
      </c>
      <c r="M442" s="1366"/>
      <c r="N442" s="1357">
        <f t="shared" si="14"/>
        <v>0</v>
      </c>
    </row>
    <row r="443" spans="1:14" s="1367" customFormat="1" ht="47.25" x14ac:dyDescent="0.25">
      <c r="A443" s="1471" t="s">
        <v>3476</v>
      </c>
      <c r="B443" s="1472" t="s">
        <v>3472</v>
      </c>
      <c r="C443" s="1359"/>
      <c r="D443" s="1363"/>
      <c r="E443" s="1345"/>
      <c r="F443" s="1450"/>
      <c r="G443" s="1450"/>
      <c r="H443" s="1354"/>
      <c r="I443" s="1355"/>
      <c r="J443" s="1354"/>
      <c r="K443" s="1366"/>
      <c r="L443" s="1356">
        <f t="shared" si="13"/>
        <v>0</v>
      </c>
      <c r="M443" s="1366"/>
      <c r="N443" s="1357">
        <f t="shared" si="14"/>
        <v>0</v>
      </c>
    </row>
    <row r="444" spans="1:14" s="1367" customFormat="1" ht="31.5" x14ac:dyDescent="0.25">
      <c r="A444" s="1471" t="s">
        <v>3477</v>
      </c>
      <c r="B444" s="1472" t="s">
        <v>471</v>
      </c>
      <c r="C444" s="1359"/>
      <c r="D444" s="1363"/>
      <c r="E444" s="1345"/>
      <c r="F444" s="1450"/>
      <c r="G444" s="1450"/>
      <c r="H444" s="1354"/>
      <c r="I444" s="1355"/>
      <c r="J444" s="1354"/>
      <c r="K444" s="1366"/>
      <c r="L444" s="1356">
        <f t="shared" si="13"/>
        <v>0</v>
      </c>
      <c r="M444" s="1366"/>
      <c r="N444" s="1357">
        <f t="shared" si="14"/>
        <v>0</v>
      </c>
    </row>
    <row r="445" spans="1:14" s="1367" customFormat="1" ht="31.5" x14ac:dyDescent="0.25">
      <c r="A445" s="1471" t="s">
        <v>3478</v>
      </c>
      <c r="B445" s="1472" t="s">
        <v>3473</v>
      </c>
      <c r="C445" s="1359"/>
      <c r="D445" s="1363"/>
      <c r="E445" s="1345"/>
      <c r="F445" s="1450"/>
      <c r="G445" s="1450"/>
      <c r="H445" s="1354"/>
      <c r="I445" s="1355"/>
      <c r="J445" s="1354"/>
      <c r="K445" s="1366"/>
      <c r="L445" s="1356">
        <f t="shared" si="13"/>
        <v>0</v>
      </c>
      <c r="M445" s="1366"/>
      <c r="N445" s="1357">
        <f t="shared" si="14"/>
        <v>0</v>
      </c>
    </row>
    <row r="446" spans="1:14" s="1367" customFormat="1" x14ac:dyDescent="0.25">
      <c r="A446" s="1471" t="s">
        <v>3479</v>
      </c>
      <c r="B446" s="1472" t="s">
        <v>1237</v>
      </c>
      <c r="C446" s="1359"/>
      <c r="D446" s="1363"/>
      <c r="E446" s="1345"/>
      <c r="F446" s="1450"/>
      <c r="G446" s="1450"/>
      <c r="H446" s="1354"/>
      <c r="I446" s="1355"/>
      <c r="J446" s="1354"/>
      <c r="K446" s="1366"/>
      <c r="L446" s="1356">
        <f t="shared" si="13"/>
        <v>0</v>
      </c>
      <c r="M446" s="1366"/>
      <c r="N446" s="1357">
        <f t="shared" si="14"/>
        <v>0</v>
      </c>
    </row>
    <row r="447" spans="1:14" s="1367" customFormat="1" ht="31.5" x14ac:dyDescent="0.25">
      <c r="A447" s="1471" t="s">
        <v>3480</v>
      </c>
      <c r="B447" s="1472" t="s">
        <v>1248</v>
      </c>
      <c r="C447" s="1359"/>
      <c r="D447" s="1363"/>
      <c r="E447" s="1345"/>
      <c r="F447" s="1450"/>
      <c r="G447" s="1450"/>
      <c r="H447" s="1354"/>
      <c r="I447" s="1355"/>
      <c r="J447" s="1354"/>
      <c r="K447" s="1366"/>
      <c r="L447" s="1356">
        <f t="shared" si="13"/>
        <v>0</v>
      </c>
      <c r="M447" s="1366"/>
      <c r="N447" s="1357">
        <f t="shared" si="14"/>
        <v>0</v>
      </c>
    </row>
    <row r="448" spans="1:14" s="1367" customFormat="1" ht="47.25" x14ac:dyDescent="0.25">
      <c r="A448" s="1471" t="s">
        <v>3481</v>
      </c>
      <c r="B448" s="1472" t="s">
        <v>3474</v>
      </c>
      <c r="C448" s="1359"/>
      <c r="D448" s="1363"/>
      <c r="E448" s="1345"/>
      <c r="F448" s="1450"/>
      <c r="G448" s="1450"/>
      <c r="H448" s="1354"/>
      <c r="I448" s="1355"/>
      <c r="J448" s="1354"/>
      <c r="K448" s="1366"/>
      <c r="L448" s="1356">
        <f t="shared" si="13"/>
        <v>0</v>
      </c>
      <c r="M448" s="1366"/>
      <c r="N448" s="1357">
        <f t="shared" si="14"/>
        <v>0</v>
      </c>
    </row>
    <row r="449" spans="1:14" s="1367" customFormat="1" ht="31.5" x14ac:dyDescent="0.25">
      <c r="A449" s="1471" t="s">
        <v>3482</v>
      </c>
      <c r="B449" s="1473" t="s">
        <v>1249</v>
      </c>
      <c r="C449" s="1360"/>
      <c r="D449" s="1363"/>
      <c r="E449" s="1345"/>
      <c r="F449" s="1450"/>
      <c r="G449" s="1450"/>
      <c r="H449" s="1354"/>
      <c r="I449" s="1355"/>
      <c r="J449" s="1354"/>
      <c r="K449" s="1366"/>
      <c r="L449" s="1356">
        <f t="shared" si="13"/>
        <v>0</v>
      </c>
      <c r="M449" s="1366"/>
      <c r="N449" s="1357">
        <f t="shared" si="14"/>
        <v>0</v>
      </c>
    </row>
    <row r="450" spans="1:14" s="1367" customFormat="1" ht="31.5" x14ac:dyDescent="0.25">
      <c r="A450" s="1471" t="s">
        <v>3483</v>
      </c>
      <c r="B450" s="1472" t="s">
        <v>486</v>
      </c>
      <c r="C450" s="1359"/>
      <c r="D450" s="1363"/>
      <c r="E450" s="1345"/>
      <c r="F450" s="1450"/>
      <c r="G450" s="1450"/>
      <c r="H450" s="1354"/>
      <c r="I450" s="1355"/>
      <c r="J450" s="1354"/>
      <c r="K450" s="1366"/>
      <c r="L450" s="1356">
        <f t="shared" si="13"/>
        <v>0</v>
      </c>
      <c r="M450" s="1366"/>
      <c r="N450" s="1357">
        <f t="shared" si="14"/>
        <v>0</v>
      </c>
    </row>
    <row r="451" spans="1:14" s="1367" customFormat="1" ht="31.5" x14ac:dyDescent="0.25">
      <c r="A451" s="1471" t="s">
        <v>3484</v>
      </c>
      <c r="B451" s="1472" t="s">
        <v>1250</v>
      </c>
      <c r="C451" s="1359"/>
      <c r="D451" s="1363"/>
      <c r="E451" s="1345"/>
      <c r="F451" s="1450"/>
      <c r="G451" s="1450"/>
      <c r="H451" s="1354"/>
      <c r="I451" s="1355"/>
      <c r="J451" s="1354"/>
      <c r="K451" s="1366"/>
      <c r="L451" s="1356">
        <f t="shared" si="13"/>
        <v>0</v>
      </c>
      <c r="M451" s="1366"/>
      <c r="N451" s="1357">
        <f t="shared" si="14"/>
        <v>0</v>
      </c>
    </row>
    <row r="452" spans="1:14" s="1367" customFormat="1" ht="31.5" x14ac:dyDescent="0.25">
      <c r="A452" s="1471" t="s">
        <v>3485</v>
      </c>
      <c r="B452" s="1472" t="s">
        <v>1239</v>
      </c>
      <c r="C452" s="1359"/>
      <c r="D452" s="1363"/>
      <c r="E452" s="1345"/>
      <c r="F452" s="1450"/>
      <c r="G452" s="1450"/>
      <c r="H452" s="1354"/>
      <c r="I452" s="1355"/>
      <c r="J452" s="1354"/>
      <c r="K452" s="1366"/>
      <c r="L452" s="1356">
        <f t="shared" si="13"/>
        <v>0</v>
      </c>
      <c r="M452" s="1366"/>
      <c r="N452" s="1357">
        <f t="shared" si="14"/>
        <v>0</v>
      </c>
    </row>
    <row r="453" spans="1:14" s="1367" customFormat="1" ht="31.5" x14ac:dyDescent="0.25">
      <c r="A453" s="1471" t="s">
        <v>3486</v>
      </c>
      <c r="B453" s="1472" t="s">
        <v>1251</v>
      </c>
      <c r="C453" s="1359"/>
      <c r="D453" s="1363"/>
      <c r="E453" s="1345"/>
      <c r="F453" s="1450"/>
      <c r="G453" s="1450"/>
      <c r="H453" s="1354"/>
      <c r="I453" s="1355"/>
      <c r="J453" s="1354"/>
      <c r="K453" s="1366"/>
      <c r="L453" s="1356">
        <f t="shared" si="13"/>
        <v>0</v>
      </c>
      <c r="M453" s="1366"/>
      <c r="N453" s="1357">
        <f t="shared" si="14"/>
        <v>0</v>
      </c>
    </row>
    <row r="454" spans="1:14" s="1367" customFormat="1" ht="47.25" x14ac:dyDescent="0.25">
      <c r="A454" s="1471" t="s">
        <v>3487</v>
      </c>
      <c r="B454" s="1472" t="s">
        <v>859</v>
      </c>
      <c r="C454" s="1359"/>
      <c r="D454" s="1363"/>
      <c r="E454" s="1345"/>
      <c r="F454" s="1450"/>
      <c r="G454" s="1450"/>
      <c r="H454" s="1354"/>
      <c r="I454" s="1355"/>
      <c r="J454" s="1354"/>
      <c r="K454" s="1366"/>
      <c r="L454" s="1356">
        <f t="shared" si="13"/>
        <v>0</v>
      </c>
      <c r="M454" s="1366"/>
      <c r="N454" s="1357">
        <f t="shared" si="14"/>
        <v>0</v>
      </c>
    </row>
    <row r="455" spans="1:14" s="1367" customFormat="1" ht="31.5" x14ac:dyDescent="0.25">
      <c r="A455" s="1471" t="s">
        <v>3488</v>
      </c>
      <c r="B455" s="1472" t="s">
        <v>1240</v>
      </c>
      <c r="C455" s="1359"/>
      <c r="D455" s="1363"/>
      <c r="E455" s="1345"/>
      <c r="F455" s="1450"/>
      <c r="G455" s="1450"/>
      <c r="H455" s="1354"/>
      <c r="I455" s="1355"/>
      <c r="J455" s="1354"/>
      <c r="K455" s="1366"/>
      <c r="L455" s="1356">
        <f t="shared" si="13"/>
        <v>0</v>
      </c>
      <c r="M455" s="1366"/>
      <c r="N455" s="1357">
        <f t="shared" si="14"/>
        <v>0</v>
      </c>
    </row>
    <row r="456" spans="1:14" s="1367" customFormat="1" x14ac:dyDescent="0.25">
      <c r="A456" s="1471" t="s">
        <v>3489</v>
      </c>
      <c r="B456" s="1472" t="s">
        <v>1252</v>
      </c>
      <c r="C456" s="1359"/>
      <c r="D456" s="1363"/>
      <c r="E456" s="1345"/>
      <c r="F456" s="1450"/>
      <c r="G456" s="1450"/>
      <c r="H456" s="1354"/>
      <c r="I456" s="1355"/>
      <c r="J456" s="1354"/>
      <c r="K456" s="1366"/>
      <c r="L456" s="1356">
        <f t="shared" si="13"/>
        <v>0</v>
      </c>
      <c r="M456" s="1366"/>
      <c r="N456" s="1357">
        <f t="shared" si="14"/>
        <v>0</v>
      </c>
    </row>
    <row r="457" spans="1:14" s="1367" customFormat="1" x14ac:dyDescent="0.25">
      <c r="A457" s="1471"/>
      <c r="B457" s="1490" t="s">
        <v>809</v>
      </c>
      <c r="C457" s="1395"/>
      <c r="D457" s="1363"/>
      <c r="E457" s="1345"/>
      <c r="F457" s="1450"/>
      <c r="G457" s="1450"/>
      <c r="H457" s="1354"/>
      <c r="I457" s="1355"/>
      <c r="J457" s="1354"/>
      <c r="K457" s="1366"/>
      <c r="L457" s="1356">
        <f t="shared" si="13"/>
        <v>0</v>
      </c>
      <c r="M457" s="1366"/>
      <c r="N457" s="1357">
        <f t="shared" si="14"/>
        <v>0</v>
      </c>
    </row>
    <row r="458" spans="1:14" s="1367" customFormat="1" x14ac:dyDescent="0.25">
      <c r="A458" s="1471" t="s">
        <v>3282</v>
      </c>
      <c r="B458" s="1472" t="s">
        <v>3490</v>
      </c>
      <c r="C458" s="1359"/>
      <c r="D458" s="1363"/>
      <c r="E458" s="1345"/>
      <c r="F458" s="1450"/>
      <c r="G458" s="1450"/>
      <c r="H458" s="1354"/>
      <c r="I458" s="1355"/>
      <c r="J458" s="1354"/>
      <c r="K458" s="1366"/>
      <c r="L458" s="1356">
        <f t="shared" si="13"/>
        <v>0</v>
      </c>
      <c r="M458" s="1366"/>
      <c r="N458" s="1357">
        <f t="shared" si="14"/>
        <v>0</v>
      </c>
    </row>
    <row r="459" spans="1:14" s="1347" customFormat="1" x14ac:dyDescent="0.25">
      <c r="A459" s="1508"/>
      <c r="B459" s="1508" t="s">
        <v>232</v>
      </c>
      <c r="C459" s="1422"/>
      <c r="D459" s="1363"/>
      <c r="E459" s="1358"/>
      <c r="F459" s="1423"/>
      <c r="G459" s="1423"/>
      <c r="H459" s="1345"/>
      <c r="I459" s="1346"/>
      <c r="J459" s="1345"/>
      <c r="K459" s="1345"/>
      <c r="L459" s="1356">
        <f t="shared" si="13"/>
        <v>0</v>
      </c>
      <c r="M459" s="1345"/>
      <c r="N459" s="1357">
        <f t="shared" si="14"/>
        <v>0</v>
      </c>
    </row>
    <row r="460" spans="1:14" s="1367" customFormat="1" ht="31.5" x14ac:dyDescent="0.25">
      <c r="A460" s="1469" t="s">
        <v>3282</v>
      </c>
      <c r="B460" s="1500" t="s">
        <v>791</v>
      </c>
      <c r="C460" s="1410"/>
      <c r="D460" s="1363"/>
      <c r="E460" s="1358"/>
      <c r="F460" s="1364"/>
      <c r="G460" s="1364"/>
      <c r="H460" s="1365"/>
      <c r="I460" s="1355"/>
      <c r="J460" s="1354"/>
      <c r="K460" s="1366"/>
      <c r="L460" s="1356">
        <f t="shared" ref="L460:L523" si="15">SUM(D460:K460)</f>
        <v>0</v>
      </c>
      <c r="M460" s="1366"/>
      <c r="N460" s="1357">
        <f t="shared" ref="N460:N523" si="16">L460*M460</f>
        <v>0</v>
      </c>
    </row>
    <row r="461" spans="1:14" s="1367" customFormat="1" x14ac:dyDescent="0.25">
      <c r="A461" s="1469" t="s">
        <v>3281</v>
      </c>
      <c r="B461" s="1480" t="s">
        <v>3491</v>
      </c>
      <c r="C461" s="1371"/>
      <c r="D461" s="1363"/>
      <c r="E461" s="1363"/>
      <c r="F461" s="1450"/>
      <c r="G461" s="1450"/>
      <c r="H461" s="1365"/>
      <c r="I461" s="1355"/>
      <c r="J461" s="1354"/>
      <c r="K461" s="1366"/>
      <c r="L461" s="1356">
        <f t="shared" si="15"/>
        <v>0</v>
      </c>
      <c r="M461" s="1366"/>
      <c r="N461" s="1357">
        <f t="shared" si="16"/>
        <v>0</v>
      </c>
    </row>
    <row r="462" spans="1:14" s="1367" customFormat="1" x14ac:dyDescent="0.25">
      <c r="A462" s="1471" t="s">
        <v>1722</v>
      </c>
      <c r="B462" s="1478" t="s">
        <v>1065</v>
      </c>
      <c r="C462" s="1370"/>
      <c r="D462" s="1363"/>
      <c r="E462" s="1363"/>
      <c r="F462" s="1450"/>
      <c r="G462" s="1450"/>
      <c r="H462" s="1365"/>
      <c r="I462" s="1355"/>
      <c r="J462" s="1354"/>
      <c r="K462" s="1366"/>
      <c r="L462" s="1356">
        <f t="shared" si="15"/>
        <v>0</v>
      </c>
      <c r="M462" s="1366"/>
      <c r="N462" s="1357">
        <f t="shared" si="16"/>
        <v>0</v>
      </c>
    </row>
    <row r="463" spans="1:14" s="1454" customFormat="1" ht="31.5" x14ac:dyDescent="0.25">
      <c r="A463" s="1517" t="s">
        <v>65</v>
      </c>
      <c r="B463" s="1478" t="s">
        <v>1544</v>
      </c>
      <c r="C463" s="1370"/>
      <c r="D463" s="1379"/>
      <c r="E463" s="1358"/>
      <c r="F463" s="1451"/>
      <c r="G463" s="1451"/>
      <c r="H463" s="1452"/>
      <c r="I463" s="1453"/>
      <c r="J463" s="1452"/>
      <c r="K463" s="1452"/>
      <c r="L463" s="1356">
        <f t="shared" si="15"/>
        <v>0</v>
      </c>
      <c r="M463" s="1452"/>
      <c r="N463" s="1357">
        <f t="shared" si="16"/>
        <v>0</v>
      </c>
    </row>
    <row r="464" spans="1:14" s="1454" customFormat="1" x14ac:dyDescent="0.25">
      <c r="A464" s="1518" t="s">
        <v>3422</v>
      </c>
      <c r="B464" s="1480" t="s">
        <v>40</v>
      </c>
      <c r="C464" s="1371"/>
      <c r="D464" s="1379"/>
      <c r="E464" s="1358"/>
      <c r="F464" s="1451"/>
      <c r="G464" s="1451"/>
      <c r="H464" s="1452"/>
      <c r="I464" s="1453"/>
      <c r="J464" s="1452"/>
      <c r="K464" s="1452"/>
      <c r="L464" s="1356">
        <f t="shared" si="15"/>
        <v>0</v>
      </c>
      <c r="M464" s="1452"/>
      <c r="N464" s="1357">
        <f t="shared" si="16"/>
        <v>0</v>
      </c>
    </row>
    <row r="465" spans="1:14" s="1454" customFormat="1" x14ac:dyDescent="0.25">
      <c r="A465" s="1517" t="s">
        <v>140</v>
      </c>
      <c r="B465" s="1478" t="s">
        <v>40</v>
      </c>
      <c r="C465" s="1370"/>
      <c r="D465" s="1390"/>
      <c r="E465" s="1455"/>
      <c r="F465" s="1456"/>
      <c r="G465" s="1456"/>
      <c r="H465" s="1370"/>
      <c r="I465" s="1457"/>
      <c r="J465" s="1452"/>
      <c r="K465" s="1452"/>
      <c r="L465" s="1356">
        <f t="shared" si="15"/>
        <v>0</v>
      </c>
      <c r="M465" s="1452"/>
      <c r="N465" s="1357">
        <f t="shared" si="16"/>
        <v>0</v>
      </c>
    </row>
    <row r="466" spans="1:14" s="1367" customFormat="1" x14ac:dyDescent="0.25">
      <c r="A466" s="1471" t="s">
        <v>141</v>
      </c>
      <c r="B466" s="1478" t="s">
        <v>1621</v>
      </c>
      <c r="C466" s="1370"/>
      <c r="D466" s="1363"/>
      <c r="E466" s="1363"/>
      <c r="F466" s="1364"/>
      <c r="G466" s="1364"/>
      <c r="H466" s="1365"/>
      <c r="I466" s="1355"/>
      <c r="J466" s="1354"/>
      <c r="K466" s="1366"/>
      <c r="L466" s="1356">
        <f t="shared" si="15"/>
        <v>0</v>
      </c>
      <c r="M466" s="1366"/>
      <c r="N466" s="1357">
        <f t="shared" si="16"/>
        <v>0</v>
      </c>
    </row>
    <row r="467" spans="1:14" s="1367" customFormat="1" x14ac:dyDescent="0.25">
      <c r="A467" s="1471" t="s">
        <v>142</v>
      </c>
      <c r="B467" s="1478" t="s">
        <v>1622</v>
      </c>
      <c r="C467" s="1370"/>
      <c r="D467" s="1366"/>
      <c r="E467" s="1363"/>
      <c r="F467" s="1450"/>
      <c r="G467" s="1450"/>
      <c r="H467" s="1365"/>
      <c r="I467" s="1355"/>
      <c r="J467" s="1354"/>
      <c r="K467" s="1366"/>
      <c r="L467" s="1356">
        <f t="shared" si="15"/>
        <v>0</v>
      </c>
      <c r="M467" s="1366"/>
      <c r="N467" s="1357">
        <f t="shared" si="16"/>
        <v>0</v>
      </c>
    </row>
    <row r="468" spans="1:14" s="1367" customFormat="1" x14ac:dyDescent="0.25">
      <c r="A468" s="1471" t="s">
        <v>201</v>
      </c>
      <c r="B468" s="1478" t="s">
        <v>1623</v>
      </c>
      <c r="C468" s="1370"/>
      <c r="D468" s="1366"/>
      <c r="E468" s="1363"/>
      <c r="F468" s="1450"/>
      <c r="G468" s="1450"/>
      <c r="H468" s="1365"/>
      <c r="I468" s="1355"/>
      <c r="J468" s="1354"/>
      <c r="K468" s="1366"/>
      <c r="L468" s="1356">
        <f t="shared" si="15"/>
        <v>0</v>
      </c>
      <c r="M468" s="1366"/>
      <c r="N468" s="1357">
        <f t="shared" si="16"/>
        <v>0</v>
      </c>
    </row>
    <row r="469" spans="1:14" s="1367" customFormat="1" x14ac:dyDescent="0.25">
      <c r="A469" s="1469" t="s">
        <v>3423</v>
      </c>
      <c r="B469" s="1480" t="s">
        <v>3492</v>
      </c>
      <c r="C469" s="1371"/>
      <c r="D469" s="1366"/>
      <c r="E469" s="1363"/>
      <c r="F469" s="1450"/>
      <c r="G469" s="1450"/>
      <c r="H469" s="1365"/>
      <c r="I469" s="1355"/>
      <c r="J469" s="1354"/>
      <c r="K469" s="1366"/>
      <c r="L469" s="1356">
        <f t="shared" si="15"/>
        <v>0</v>
      </c>
      <c r="M469" s="1366"/>
      <c r="N469" s="1357">
        <f t="shared" si="16"/>
        <v>0</v>
      </c>
    </row>
    <row r="470" spans="1:14" s="1367" customFormat="1" ht="31.5" x14ac:dyDescent="0.25">
      <c r="A470" s="1471" t="s">
        <v>67</v>
      </c>
      <c r="B470" s="1478" t="s">
        <v>1066</v>
      </c>
      <c r="C470" s="1370"/>
      <c r="D470" s="1366"/>
      <c r="E470" s="1363"/>
      <c r="F470" s="1450"/>
      <c r="G470" s="1450"/>
      <c r="H470" s="1365"/>
      <c r="I470" s="1355"/>
      <c r="J470" s="1354"/>
      <c r="K470" s="1366"/>
      <c r="L470" s="1356">
        <f t="shared" si="15"/>
        <v>0</v>
      </c>
      <c r="M470" s="1366"/>
      <c r="N470" s="1357">
        <f t="shared" si="16"/>
        <v>0</v>
      </c>
    </row>
    <row r="471" spans="1:14" s="1367" customFormat="1" ht="31.5" x14ac:dyDescent="0.25">
      <c r="A471" s="1471" t="s">
        <v>68</v>
      </c>
      <c r="B471" s="1478" t="s">
        <v>793</v>
      </c>
      <c r="C471" s="1370"/>
      <c r="D471" s="1366"/>
      <c r="E471" s="1363"/>
      <c r="F471" s="1450"/>
      <c r="G471" s="1450"/>
      <c r="H471" s="1365"/>
      <c r="I471" s="1355"/>
      <c r="J471" s="1354"/>
      <c r="K471" s="1366"/>
      <c r="L471" s="1356">
        <f t="shared" si="15"/>
        <v>0</v>
      </c>
      <c r="M471" s="1366"/>
      <c r="N471" s="1357">
        <f t="shared" si="16"/>
        <v>0</v>
      </c>
    </row>
    <row r="472" spans="1:14" s="1367" customFormat="1" ht="31.5" x14ac:dyDescent="0.25">
      <c r="A472" s="1471" t="s">
        <v>76</v>
      </c>
      <c r="B472" s="1478" t="s">
        <v>1624</v>
      </c>
      <c r="C472" s="1370"/>
      <c r="D472" s="1366"/>
      <c r="E472" s="1363"/>
      <c r="F472" s="1450"/>
      <c r="G472" s="1450"/>
      <c r="H472" s="1365"/>
      <c r="I472" s="1355"/>
      <c r="J472" s="1354"/>
      <c r="K472" s="1366"/>
      <c r="L472" s="1356">
        <f t="shared" si="15"/>
        <v>0</v>
      </c>
      <c r="M472" s="1366"/>
      <c r="N472" s="1357">
        <f t="shared" si="16"/>
        <v>0</v>
      </c>
    </row>
    <row r="473" spans="1:14" s="1367" customFormat="1" ht="31.5" x14ac:dyDescent="0.25">
      <c r="A473" s="1469" t="s">
        <v>3494</v>
      </c>
      <c r="B473" s="1480" t="s">
        <v>1625</v>
      </c>
      <c r="C473" s="1371"/>
      <c r="D473" s="1366"/>
      <c r="E473" s="1363"/>
      <c r="F473" s="1450"/>
      <c r="G473" s="1450"/>
      <c r="H473" s="1365"/>
      <c r="I473" s="1355"/>
      <c r="J473" s="1354"/>
      <c r="K473" s="1366"/>
      <c r="L473" s="1356">
        <f t="shared" si="15"/>
        <v>0</v>
      </c>
      <c r="M473" s="1366"/>
      <c r="N473" s="1357">
        <f t="shared" si="16"/>
        <v>0</v>
      </c>
    </row>
    <row r="474" spans="1:14" s="1367" customFormat="1" x14ac:dyDescent="0.25">
      <c r="A474" s="1469" t="s">
        <v>3351</v>
      </c>
      <c r="B474" s="1480" t="s">
        <v>3493</v>
      </c>
      <c r="C474" s="1371"/>
      <c r="D474" s="1366"/>
      <c r="E474" s="1363"/>
      <c r="F474" s="1450"/>
      <c r="G474" s="1450"/>
      <c r="H474" s="1365"/>
      <c r="I474" s="1355"/>
      <c r="J474" s="1354"/>
      <c r="K474" s="1366"/>
      <c r="L474" s="1356">
        <f t="shared" si="15"/>
        <v>0</v>
      </c>
      <c r="M474" s="1366"/>
      <c r="N474" s="1357">
        <f t="shared" si="16"/>
        <v>0</v>
      </c>
    </row>
    <row r="475" spans="1:14" s="1367" customFormat="1" x14ac:dyDescent="0.25">
      <c r="A475" s="1471" t="s">
        <v>252</v>
      </c>
      <c r="B475" s="1478" t="s">
        <v>803</v>
      </c>
      <c r="C475" s="1370"/>
      <c r="D475" s="1363"/>
      <c r="E475" s="1363"/>
      <c r="F475" s="1364"/>
      <c r="G475" s="1364"/>
      <c r="H475" s="1365"/>
      <c r="I475" s="1355"/>
      <c r="J475" s="1354"/>
      <c r="K475" s="1366"/>
      <c r="L475" s="1356">
        <f t="shared" si="15"/>
        <v>0</v>
      </c>
      <c r="M475" s="1366"/>
      <c r="N475" s="1357">
        <f t="shared" si="16"/>
        <v>0</v>
      </c>
    </row>
    <row r="476" spans="1:14" s="1367" customFormat="1" x14ac:dyDescent="0.25">
      <c r="A476" s="1471" t="s">
        <v>253</v>
      </c>
      <c r="B476" s="1478" t="s">
        <v>804</v>
      </c>
      <c r="C476" s="1370"/>
      <c r="D476" s="1363"/>
      <c r="E476" s="1363"/>
      <c r="F476" s="1450"/>
      <c r="G476" s="1450"/>
      <c r="H476" s="1365"/>
      <c r="I476" s="1355"/>
      <c r="J476" s="1354"/>
      <c r="K476" s="1366"/>
      <c r="L476" s="1356">
        <f t="shared" si="15"/>
        <v>0</v>
      </c>
      <c r="M476" s="1366"/>
      <c r="N476" s="1357">
        <f t="shared" si="16"/>
        <v>0</v>
      </c>
    </row>
    <row r="477" spans="1:14" s="1367" customFormat="1" x14ac:dyDescent="0.25">
      <c r="A477" s="1471" t="s">
        <v>254</v>
      </c>
      <c r="B477" s="1478" t="s">
        <v>1626</v>
      </c>
      <c r="C477" s="1370"/>
      <c r="D477" s="1363"/>
      <c r="E477" s="1363"/>
      <c r="F477" s="1450"/>
      <c r="G477" s="1450"/>
      <c r="H477" s="1365"/>
      <c r="I477" s="1355"/>
      <c r="J477" s="1354"/>
      <c r="K477" s="1366"/>
      <c r="L477" s="1356">
        <f t="shared" si="15"/>
        <v>0</v>
      </c>
      <c r="M477" s="1366"/>
      <c r="N477" s="1357">
        <f t="shared" si="16"/>
        <v>0</v>
      </c>
    </row>
    <row r="478" spans="1:14" s="1367" customFormat="1" x14ac:dyDescent="0.25">
      <c r="A478" s="1471" t="s">
        <v>255</v>
      </c>
      <c r="B478" s="1478" t="s">
        <v>1627</v>
      </c>
      <c r="C478" s="1370"/>
      <c r="D478" s="1363"/>
      <c r="E478" s="1363"/>
      <c r="F478" s="1450"/>
      <c r="G478" s="1450"/>
      <c r="H478" s="1365"/>
      <c r="I478" s="1355"/>
      <c r="J478" s="1354"/>
      <c r="K478" s="1366"/>
      <c r="L478" s="1356">
        <f t="shared" si="15"/>
        <v>0</v>
      </c>
      <c r="M478" s="1366"/>
      <c r="N478" s="1357">
        <f t="shared" si="16"/>
        <v>0</v>
      </c>
    </row>
    <row r="479" spans="1:14" s="1367" customFormat="1" x14ac:dyDescent="0.25">
      <c r="A479" s="1471" t="s">
        <v>3352</v>
      </c>
      <c r="B479" s="1478" t="s">
        <v>806</v>
      </c>
      <c r="C479" s="1370"/>
      <c r="D479" s="1363"/>
      <c r="E479" s="1363"/>
      <c r="F479" s="1450"/>
      <c r="G479" s="1450"/>
      <c r="H479" s="1365"/>
      <c r="I479" s="1355"/>
      <c r="J479" s="1354"/>
      <c r="K479" s="1366"/>
      <c r="L479" s="1356">
        <f t="shared" si="15"/>
        <v>0</v>
      </c>
      <c r="M479" s="1366"/>
      <c r="N479" s="1357">
        <f t="shared" si="16"/>
        <v>0</v>
      </c>
    </row>
    <row r="480" spans="1:14" s="1367" customFormat="1" x14ac:dyDescent="0.25">
      <c r="A480" s="1471" t="s">
        <v>3353</v>
      </c>
      <c r="B480" s="1478" t="s">
        <v>3645</v>
      </c>
      <c r="C480" s="1370"/>
      <c r="D480" s="1363"/>
      <c r="E480" s="1363"/>
      <c r="F480" s="1450"/>
      <c r="G480" s="1450"/>
      <c r="H480" s="1365"/>
      <c r="I480" s="1355"/>
      <c r="J480" s="1354"/>
      <c r="K480" s="1366"/>
      <c r="L480" s="1356">
        <f t="shared" si="15"/>
        <v>0</v>
      </c>
      <c r="M480" s="1366"/>
      <c r="N480" s="1357">
        <f t="shared" si="16"/>
        <v>0</v>
      </c>
    </row>
    <row r="481" spans="1:14" s="1367" customFormat="1" x14ac:dyDescent="0.25">
      <c r="A481" s="1471" t="s">
        <v>792</v>
      </c>
      <c r="B481" s="1478" t="s">
        <v>805</v>
      </c>
      <c r="C481" s="1370"/>
      <c r="D481" s="1363"/>
      <c r="E481" s="1363"/>
      <c r="F481" s="1450"/>
      <c r="G481" s="1450"/>
      <c r="H481" s="1365"/>
      <c r="I481" s="1355"/>
      <c r="J481" s="1354"/>
      <c r="K481" s="1366"/>
      <c r="L481" s="1356">
        <f t="shared" si="15"/>
        <v>0</v>
      </c>
      <c r="M481" s="1366"/>
      <c r="N481" s="1357">
        <f t="shared" si="16"/>
        <v>0</v>
      </c>
    </row>
    <row r="482" spans="1:14" s="1367" customFormat="1" x14ac:dyDescent="0.25">
      <c r="A482" s="1471" t="s">
        <v>794</v>
      </c>
      <c r="B482" s="1478" t="s">
        <v>1628</v>
      </c>
      <c r="C482" s="1370"/>
      <c r="D482" s="1363"/>
      <c r="E482" s="1363"/>
      <c r="F482" s="1450"/>
      <c r="G482" s="1450"/>
      <c r="H482" s="1365"/>
      <c r="I482" s="1355"/>
      <c r="J482" s="1354"/>
      <c r="K482" s="1366"/>
      <c r="L482" s="1356">
        <f t="shared" si="15"/>
        <v>0</v>
      </c>
      <c r="M482" s="1366"/>
      <c r="N482" s="1357">
        <f t="shared" si="16"/>
        <v>0</v>
      </c>
    </row>
    <row r="483" spans="1:14" s="1367" customFormat="1" x14ac:dyDescent="0.25">
      <c r="A483" s="1469" t="s">
        <v>3495</v>
      </c>
      <c r="B483" s="1480" t="s">
        <v>798</v>
      </c>
      <c r="C483" s="1371"/>
      <c r="D483" s="1363"/>
      <c r="E483" s="1363"/>
      <c r="F483" s="1450"/>
      <c r="G483" s="1450"/>
      <c r="H483" s="1365"/>
      <c r="I483" s="1355"/>
      <c r="J483" s="1354"/>
      <c r="K483" s="1366"/>
      <c r="L483" s="1356">
        <f t="shared" si="15"/>
        <v>0</v>
      </c>
      <c r="M483" s="1366"/>
      <c r="N483" s="1357">
        <f t="shared" si="16"/>
        <v>0</v>
      </c>
    </row>
    <row r="484" spans="1:14" s="1367" customFormat="1" x14ac:dyDescent="0.25">
      <c r="A484" s="1469" t="s">
        <v>3356</v>
      </c>
      <c r="B484" s="1480" t="s">
        <v>3496</v>
      </c>
      <c r="C484" s="1371"/>
      <c r="D484" s="1363"/>
      <c r="E484" s="1363"/>
      <c r="F484" s="1450"/>
      <c r="G484" s="1450"/>
      <c r="H484" s="1365"/>
      <c r="I484" s="1355"/>
      <c r="J484" s="1354"/>
      <c r="K484" s="1366"/>
      <c r="L484" s="1356">
        <f t="shared" si="15"/>
        <v>0</v>
      </c>
      <c r="M484" s="1366"/>
      <c r="N484" s="1357">
        <f t="shared" si="16"/>
        <v>0</v>
      </c>
    </row>
    <row r="485" spans="1:14" s="1367" customFormat="1" x14ac:dyDescent="0.25">
      <c r="A485" s="1471" t="s">
        <v>246</v>
      </c>
      <c r="B485" s="1478" t="s">
        <v>1629</v>
      </c>
      <c r="C485" s="1370"/>
      <c r="D485" s="1363"/>
      <c r="E485" s="1363"/>
      <c r="F485" s="1450"/>
      <c r="G485" s="1450"/>
      <c r="H485" s="1365"/>
      <c r="I485" s="1355"/>
      <c r="J485" s="1354"/>
      <c r="K485" s="1366"/>
      <c r="L485" s="1356">
        <f t="shared" si="15"/>
        <v>0</v>
      </c>
      <c r="M485" s="1366"/>
      <c r="N485" s="1357">
        <f t="shared" si="16"/>
        <v>0</v>
      </c>
    </row>
    <row r="486" spans="1:14" s="1367" customFormat="1" x14ac:dyDescent="0.25">
      <c r="A486" s="1471" t="s">
        <v>3357</v>
      </c>
      <c r="B486" s="1478" t="s">
        <v>478</v>
      </c>
      <c r="C486" s="1370"/>
      <c r="D486" s="1363"/>
      <c r="E486" s="1363"/>
      <c r="F486" s="1450"/>
      <c r="G486" s="1450"/>
      <c r="H486" s="1365"/>
      <c r="I486" s="1355"/>
      <c r="J486" s="1354"/>
      <c r="K486" s="1366"/>
      <c r="L486" s="1356">
        <f t="shared" si="15"/>
        <v>0</v>
      </c>
      <c r="M486" s="1366"/>
      <c r="N486" s="1357">
        <f t="shared" si="16"/>
        <v>0</v>
      </c>
    </row>
    <row r="487" spans="1:14" s="1367" customFormat="1" x14ac:dyDescent="0.25">
      <c r="A487" s="1471" t="s">
        <v>3358</v>
      </c>
      <c r="B487" s="1478" t="s">
        <v>479</v>
      </c>
      <c r="C487" s="1370"/>
      <c r="D487" s="1363"/>
      <c r="E487" s="1363"/>
      <c r="F487" s="1450"/>
      <c r="G487" s="1450"/>
      <c r="H487" s="1365"/>
      <c r="I487" s="1355"/>
      <c r="J487" s="1354"/>
      <c r="K487" s="1366"/>
      <c r="L487" s="1356">
        <f t="shared" si="15"/>
        <v>0</v>
      </c>
      <c r="M487" s="1366"/>
      <c r="N487" s="1357">
        <f t="shared" si="16"/>
        <v>0</v>
      </c>
    </row>
    <row r="488" spans="1:14" s="1367" customFormat="1" x14ac:dyDescent="0.25">
      <c r="A488" s="1469" t="s">
        <v>3363</v>
      </c>
      <c r="B488" s="1480" t="s">
        <v>3497</v>
      </c>
      <c r="C488" s="1371"/>
      <c r="D488" s="1363"/>
      <c r="E488" s="1363"/>
      <c r="F488" s="1450"/>
      <c r="G488" s="1450"/>
      <c r="H488" s="1365"/>
      <c r="I488" s="1355"/>
      <c r="J488" s="1354"/>
      <c r="K488" s="1366"/>
      <c r="L488" s="1356">
        <f t="shared" si="15"/>
        <v>0</v>
      </c>
      <c r="M488" s="1366"/>
      <c r="N488" s="1357">
        <f t="shared" si="16"/>
        <v>0</v>
      </c>
    </row>
    <row r="489" spans="1:14" s="1367" customFormat="1" x14ac:dyDescent="0.25">
      <c r="A489" s="1471" t="s">
        <v>228</v>
      </c>
      <c r="B489" s="1478" t="s">
        <v>480</v>
      </c>
      <c r="C489" s="1370"/>
      <c r="D489" s="1363"/>
      <c r="E489" s="1363"/>
      <c r="F489" s="1450"/>
      <c r="G489" s="1450"/>
      <c r="H489" s="1365"/>
      <c r="I489" s="1355"/>
      <c r="J489" s="1354"/>
      <c r="K489" s="1366"/>
      <c r="L489" s="1356">
        <f t="shared" si="15"/>
        <v>0</v>
      </c>
      <c r="M489" s="1366"/>
      <c r="N489" s="1357">
        <f t="shared" si="16"/>
        <v>0</v>
      </c>
    </row>
    <row r="490" spans="1:14" s="1367" customFormat="1" x14ac:dyDescent="0.25">
      <c r="A490" s="1471" t="s">
        <v>229</v>
      </c>
      <c r="B490" s="1478" t="s">
        <v>1630</v>
      </c>
      <c r="C490" s="1370"/>
      <c r="D490" s="1363"/>
      <c r="E490" s="1363"/>
      <c r="F490" s="1450"/>
      <c r="G490" s="1450"/>
      <c r="H490" s="1365"/>
      <c r="I490" s="1355"/>
      <c r="J490" s="1354"/>
      <c r="K490" s="1366"/>
      <c r="L490" s="1356">
        <f t="shared" si="15"/>
        <v>0</v>
      </c>
      <c r="M490" s="1366"/>
      <c r="N490" s="1357">
        <f t="shared" si="16"/>
        <v>0</v>
      </c>
    </row>
    <row r="491" spans="1:14" s="1367" customFormat="1" x14ac:dyDescent="0.25">
      <c r="A491" s="1469" t="s">
        <v>3498</v>
      </c>
      <c r="B491" s="1480" t="s">
        <v>41</v>
      </c>
      <c r="C491" s="1371"/>
      <c r="D491" s="1363"/>
      <c r="E491" s="1363"/>
      <c r="F491" s="1364"/>
      <c r="G491" s="1364"/>
      <c r="H491" s="1365"/>
      <c r="I491" s="1355"/>
      <c r="J491" s="1354"/>
      <c r="K491" s="1366"/>
      <c r="L491" s="1356">
        <f t="shared" si="15"/>
        <v>0</v>
      </c>
      <c r="M491" s="1366"/>
      <c r="N491" s="1357">
        <f t="shared" si="16"/>
        <v>0</v>
      </c>
    </row>
    <row r="492" spans="1:14" s="1367" customFormat="1" x14ac:dyDescent="0.25">
      <c r="A492" s="1469" t="s">
        <v>3369</v>
      </c>
      <c r="B492" s="1480" t="s">
        <v>1631</v>
      </c>
      <c r="C492" s="1371"/>
      <c r="D492" s="1363"/>
      <c r="E492" s="1363"/>
      <c r="F492" s="1450"/>
      <c r="G492" s="1450"/>
      <c r="H492" s="1365"/>
      <c r="I492" s="1355"/>
      <c r="J492" s="1354"/>
      <c r="K492" s="1366"/>
      <c r="L492" s="1356">
        <f t="shared" si="15"/>
        <v>0</v>
      </c>
      <c r="M492" s="1366"/>
      <c r="N492" s="1357">
        <f t="shared" si="16"/>
        <v>0</v>
      </c>
    </row>
    <row r="493" spans="1:14" s="1367" customFormat="1" x14ac:dyDescent="0.25">
      <c r="A493" s="1469" t="s">
        <v>3372</v>
      </c>
      <c r="B493" s="1480" t="s">
        <v>3499</v>
      </c>
      <c r="C493" s="1371"/>
      <c r="D493" s="1363"/>
      <c r="E493" s="1363"/>
      <c r="F493" s="1450"/>
      <c r="G493" s="1450"/>
      <c r="H493" s="1365"/>
      <c r="I493" s="1355"/>
      <c r="J493" s="1354"/>
      <c r="K493" s="1366"/>
      <c r="L493" s="1356">
        <f t="shared" si="15"/>
        <v>0</v>
      </c>
      <c r="M493" s="1366"/>
      <c r="N493" s="1357">
        <f t="shared" si="16"/>
        <v>0</v>
      </c>
    </row>
    <row r="494" spans="1:14" s="1367" customFormat="1" x14ac:dyDescent="0.25">
      <c r="A494" s="1469" t="s">
        <v>3379</v>
      </c>
      <c r="B494" s="1480" t="s">
        <v>40</v>
      </c>
      <c r="C494" s="1371"/>
      <c r="D494" s="1363"/>
      <c r="E494" s="1363"/>
      <c r="F494" s="1450"/>
      <c r="G494" s="1450"/>
      <c r="H494" s="1365"/>
      <c r="I494" s="1355"/>
      <c r="J494" s="1354"/>
      <c r="K494" s="1366"/>
      <c r="L494" s="1356">
        <f t="shared" si="15"/>
        <v>0</v>
      </c>
      <c r="M494" s="1366"/>
      <c r="N494" s="1357">
        <f t="shared" si="16"/>
        <v>0</v>
      </c>
    </row>
    <row r="495" spans="1:14" s="1367" customFormat="1" x14ac:dyDescent="0.25">
      <c r="A495" s="1471" t="s">
        <v>3505</v>
      </c>
      <c r="B495" s="1478" t="s">
        <v>40</v>
      </c>
      <c r="C495" s="1370"/>
      <c r="D495" s="1363"/>
      <c r="E495" s="1363"/>
      <c r="F495" s="1450"/>
      <c r="G495" s="1450"/>
      <c r="H495" s="1365"/>
      <c r="I495" s="1355"/>
      <c r="J495" s="1354"/>
      <c r="K495" s="1366"/>
      <c r="L495" s="1356">
        <f t="shared" si="15"/>
        <v>0</v>
      </c>
      <c r="M495" s="1366"/>
      <c r="N495" s="1357">
        <f t="shared" si="16"/>
        <v>0</v>
      </c>
    </row>
    <row r="496" spans="1:14" s="1367" customFormat="1" x14ac:dyDescent="0.25">
      <c r="A496" s="1471" t="s">
        <v>3506</v>
      </c>
      <c r="B496" s="1478" t="s">
        <v>1633</v>
      </c>
      <c r="C496" s="1370"/>
      <c r="D496" s="1363"/>
      <c r="E496" s="1363"/>
      <c r="F496" s="1450"/>
      <c r="G496" s="1450"/>
      <c r="H496" s="1365"/>
      <c r="I496" s="1355"/>
      <c r="J496" s="1354"/>
      <c r="K496" s="1366"/>
      <c r="L496" s="1356">
        <f t="shared" si="15"/>
        <v>0</v>
      </c>
      <c r="M496" s="1366"/>
      <c r="N496" s="1357">
        <f t="shared" si="16"/>
        <v>0</v>
      </c>
    </row>
    <row r="497" spans="1:14" s="1367" customFormat="1" x14ac:dyDescent="0.25">
      <c r="A497" s="1469" t="s">
        <v>3380</v>
      </c>
      <c r="B497" s="1480" t="s">
        <v>3500</v>
      </c>
      <c r="C497" s="1371"/>
      <c r="D497" s="1363"/>
      <c r="E497" s="1363"/>
      <c r="F497" s="1450"/>
      <c r="G497" s="1450"/>
      <c r="H497" s="1365"/>
      <c r="I497" s="1355"/>
      <c r="J497" s="1354"/>
      <c r="K497" s="1366"/>
      <c r="L497" s="1356">
        <f t="shared" si="15"/>
        <v>0</v>
      </c>
      <c r="M497" s="1366"/>
      <c r="N497" s="1357">
        <f t="shared" si="16"/>
        <v>0</v>
      </c>
    </row>
    <row r="498" spans="1:14" s="1367" customFormat="1" x14ac:dyDescent="0.25">
      <c r="A498" s="1471" t="s">
        <v>3382</v>
      </c>
      <c r="B498" s="1478" t="s">
        <v>1634</v>
      </c>
      <c r="C498" s="1370"/>
      <c r="D498" s="1363"/>
      <c r="E498" s="1363"/>
      <c r="F498" s="1450"/>
      <c r="G498" s="1450"/>
      <c r="H498" s="1365"/>
      <c r="I498" s="1355"/>
      <c r="J498" s="1354"/>
      <c r="K498" s="1366"/>
      <c r="L498" s="1356">
        <f t="shared" si="15"/>
        <v>0</v>
      </c>
      <c r="M498" s="1366"/>
      <c r="N498" s="1357">
        <f t="shared" si="16"/>
        <v>0</v>
      </c>
    </row>
    <row r="499" spans="1:14" s="1367" customFormat="1" x14ac:dyDescent="0.25">
      <c r="A499" s="1471" t="s">
        <v>3383</v>
      </c>
      <c r="B499" s="1478" t="s">
        <v>1635</v>
      </c>
      <c r="C499" s="1370"/>
      <c r="D499" s="1363"/>
      <c r="E499" s="1363"/>
      <c r="F499" s="1450"/>
      <c r="G499" s="1450"/>
      <c r="H499" s="1365"/>
      <c r="I499" s="1355"/>
      <c r="J499" s="1354"/>
      <c r="K499" s="1366"/>
      <c r="L499" s="1356">
        <f t="shared" si="15"/>
        <v>0</v>
      </c>
      <c r="M499" s="1366"/>
      <c r="N499" s="1357">
        <f t="shared" si="16"/>
        <v>0</v>
      </c>
    </row>
    <row r="500" spans="1:14" s="1367" customFormat="1" x14ac:dyDescent="0.25">
      <c r="A500" s="1471" t="s">
        <v>3384</v>
      </c>
      <c r="B500" s="1478" t="s">
        <v>1636</v>
      </c>
      <c r="C500" s="1370"/>
      <c r="D500" s="1363"/>
      <c r="E500" s="1363"/>
      <c r="F500" s="1450"/>
      <c r="G500" s="1450"/>
      <c r="H500" s="1365"/>
      <c r="I500" s="1355"/>
      <c r="J500" s="1354"/>
      <c r="K500" s="1366"/>
      <c r="L500" s="1356">
        <f t="shared" si="15"/>
        <v>0</v>
      </c>
      <c r="M500" s="1366"/>
      <c r="N500" s="1357">
        <f t="shared" si="16"/>
        <v>0</v>
      </c>
    </row>
    <row r="501" spans="1:14" s="1367" customFormat="1" x14ac:dyDescent="0.25">
      <c r="A501" s="1469" t="s">
        <v>3390</v>
      </c>
      <c r="B501" s="1480" t="s">
        <v>1637</v>
      </c>
      <c r="C501" s="1371"/>
      <c r="D501" s="1363"/>
      <c r="E501" s="1363"/>
      <c r="F501" s="1450"/>
      <c r="G501" s="1450"/>
      <c r="H501" s="1365"/>
      <c r="I501" s="1355"/>
      <c r="J501" s="1354"/>
      <c r="K501" s="1366"/>
      <c r="L501" s="1356">
        <f t="shared" si="15"/>
        <v>0</v>
      </c>
      <c r="M501" s="1366"/>
      <c r="N501" s="1357">
        <f t="shared" si="16"/>
        <v>0</v>
      </c>
    </row>
    <row r="502" spans="1:14" s="1367" customFormat="1" x14ac:dyDescent="0.25">
      <c r="A502" s="1469" t="s">
        <v>3507</v>
      </c>
      <c r="B502" s="1480" t="s">
        <v>231</v>
      </c>
      <c r="C502" s="1371"/>
      <c r="D502" s="1363"/>
      <c r="E502" s="1363"/>
      <c r="F502" s="1450"/>
      <c r="G502" s="1450"/>
      <c r="H502" s="1365"/>
      <c r="I502" s="1355"/>
      <c r="J502" s="1354"/>
      <c r="K502" s="1366"/>
      <c r="L502" s="1356">
        <f t="shared" si="15"/>
        <v>0</v>
      </c>
      <c r="M502" s="1366"/>
      <c r="N502" s="1357">
        <f t="shared" si="16"/>
        <v>0</v>
      </c>
    </row>
    <row r="503" spans="1:14" s="1367" customFormat="1" x14ac:dyDescent="0.25">
      <c r="A503" s="1469" t="s">
        <v>3508</v>
      </c>
      <c r="B503" s="1480" t="s">
        <v>1638</v>
      </c>
      <c r="C503" s="1371"/>
      <c r="D503" s="1363"/>
      <c r="E503" s="1363"/>
      <c r="F503" s="1450"/>
      <c r="G503" s="1450"/>
      <c r="H503" s="1365"/>
      <c r="I503" s="1355"/>
      <c r="J503" s="1354"/>
      <c r="K503" s="1366"/>
      <c r="L503" s="1356">
        <f t="shared" si="15"/>
        <v>0</v>
      </c>
      <c r="M503" s="1366"/>
      <c r="N503" s="1357">
        <f t="shared" si="16"/>
        <v>0</v>
      </c>
    </row>
    <row r="504" spans="1:14" s="1367" customFormat="1" x14ac:dyDescent="0.25">
      <c r="A504" s="1469" t="s">
        <v>3509</v>
      </c>
      <c r="B504" s="1480" t="s">
        <v>1639</v>
      </c>
      <c r="C504" s="1371"/>
      <c r="D504" s="1363"/>
      <c r="E504" s="1363"/>
      <c r="F504" s="1450"/>
      <c r="G504" s="1450"/>
      <c r="H504" s="1365"/>
      <c r="I504" s="1355"/>
      <c r="J504" s="1354"/>
      <c r="K504" s="1366"/>
      <c r="L504" s="1356">
        <f t="shared" si="15"/>
        <v>0</v>
      </c>
      <c r="M504" s="1366"/>
      <c r="N504" s="1357">
        <f t="shared" si="16"/>
        <v>0</v>
      </c>
    </row>
    <row r="505" spans="1:14" s="1367" customFormat="1" x14ac:dyDescent="0.25">
      <c r="A505" s="1469" t="s">
        <v>3510</v>
      </c>
      <c r="B505" s="1480" t="s">
        <v>1640</v>
      </c>
      <c r="C505" s="1371"/>
      <c r="D505" s="1363"/>
      <c r="E505" s="1363"/>
      <c r="F505" s="1450"/>
      <c r="G505" s="1450"/>
      <c r="H505" s="1365"/>
      <c r="I505" s="1355"/>
      <c r="J505" s="1354"/>
      <c r="K505" s="1366"/>
      <c r="L505" s="1356">
        <f t="shared" si="15"/>
        <v>0</v>
      </c>
      <c r="M505" s="1366"/>
      <c r="N505" s="1357">
        <f t="shared" si="16"/>
        <v>0</v>
      </c>
    </row>
    <row r="506" spans="1:14" s="1367" customFormat="1" x14ac:dyDescent="0.25">
      <c r="A506" s="1469" t="s">
        <v>3512</v>
      </c>
      <c r="B506" s="1480" t="s">
        <v>1641</v>
      </c>
      <c r="C506" s="1371"/>
      <c r="D506" s="1363"/>
      <c r="E506" s="1363"/>
      <c r="F506" s="1450"/>
      <c r="G506" s="1450"/>
      <c r="H506" s="1365"/>
      <c r="I506" s="1355"/>
      <c r="J506" s="1354"/>
      <c r="K506" s="1366"/>
      <c r="L506" s="1356">
        <f t="shared" si="15"/>
        <v>0</v>
      </c>
      <c r="M506" s="1366"/>
      <c r="N506" s="1357">
        <f t="shared" si="16"/>
        <v>0</v>
      </c>
    </row>
    <row r="507" spans="1:14" s="1367" customFormat="1" x14ac:dyDescent="0.25">
      <c r="A507" s="1469" t="s">
        <v>3511</v>
      </c>
      <c r="B507" s="1480" t="s">
        <v>3501</v>
      </c>
      <c r="C507" s="1371"/>
      <c r="D507" s="1363"/>
      <c r="E507" s="1363"/>
      <c r="F507" s="1450"/>
      <c r="G507" s="1450"/>
      <c r="H507" s="1365"/>
      <c r="I507" s="1355"/>
      <c r="J507" s="1354"/>
      <c r="K507" s="1366"/>
      <c r="L507" s="1356">
        <f t="shared" si="15"/>
        <v>0</v>
      </c>
      <c r="M507" s="1366"/>
      <c r="N507" s="1357">
        <f t="shared" si="16"/>
        <v>0</v>
      </c>
    </row>
    <row r="508" spans="1:14" s="1367" customFormat="1" x14ac:dyDescent="0.25">
      <c r="A508" s="1471" t="s">
        <v>3513</v>
      </c>
      <c r="B508" s="1478" t="s">
        <v>1067</v>
      </c>
      <c r="C508" s="1370"/>
      <c r="D508" s="1363"/>
      <c r="E508" s="1363"/>
      <c r="F508" s="1450"/>
      <c r="G508" s="1450"/>
      <c r="H508" s="1365"/>
      <c r="I508" s="1355"/>
      <c r="J508" s="1354"/>
      <c r="K508" s="1366"/>
      <c r="L508" s="1356">
        <f t="shared" si="15"/>
        <v>0</v>
      </c>
      <c r="M508" s="1366"/>
      <c r="N508" s="1357">
        <f t="shared" si="16"/>
        <v>0</v>
      </c>
    </row>
    <row r="509" spans="1:14" s="1367" customFormat="1" ht="27" customHeight="1" x14ac:dyDescent="0.25">
      <c r="A509" s="1471" t="s">
        <v>3514</v>
      </c>
      <c r="B509" s="1478" t="s">
        <v>481</v>
      </c>
      <c r="C509" s="1370"/>
      <c r="D509" s="1363"/>
      <c r="E509" s="1363"/>
      <c r="F509" s="1364"/>
      <c r="G509" s="1364"/>
      <c r="H509" s="1365"/>
      <c r="I509" s="1355"/>
      <c r="J509" s="1354"/>
      <c r="K509" s="1366"/>
      <c r="L509" s="1356">
        <f t="shared" si="15"/>
        <v>0</v>
      </c>
      <c r="M509" s="1366"/>
      <c r="N509" s="1357">
        <f t="shared" si="16"/>
        <v>0</v>
      </c>
    </row>
    <row r="510" spans="1:14" s="1367" customFormat="1" x14ac:dyDescent="0.25">
      <c r="A510" s="1469" t="s">
        <v>3515</v>
      </c>
      <c r="B510" s="1480" t="s">
        <v>3502</v>
      </c>
      <c r="C510" s="1371"/>
      <c r="D510" s="1363"/>
      <c r="E510" s="1363"/>
      <c r="F510" s="1364"/>
      <c r="G510" s="1364"/>
      <c r="H510" s="1365"/>
      <c r="I510" s="1355"/>
      <c r="J510" s="1354"/>
      <c r="K510" s="1366"/>
      <c r="L510" s="1356">
        <f t="shared" si="15"/>
        <v>0</v>
      </c>
      <c r="M510" s="1366"/>
      <c r="N510" s="1357">
        <f t="shared" si="16"/>
        <v>0</v>
      </c>
    </row>
    <row r="511" spans="1:14" s="1367" customFormat="1" x14ac:dyDescent="0.25">
      <c r="A511" s="1471" t="s">
        <v>3516</v>
      </c>
      <c r="B511" s="1478" t="s">
        <v>1642</v>
      </c>
      <c r="C511" s="1370"/>
      <c r="D511" s="1363"/>
      <c r="E511" s="1363"/>
      <c r="F511" s="1364"/>
      <c r="G511" s="1364"/>
      <c r="H511" s="1365"/>
      <c r="I511" s="1355"/>
      <c r="J511" s="1354"/>
      <c r="K511" s="1366"/>
      <c r="L511" s="1356">
        <f t="shared" si="15"/>
        <v>0</v>
      </c>
      <c r="M511" s="1366"/>
      <c r="N511" s="1357">
        <f t="shared" si="16"/>
        <v>0</v>
      </c>
    </row>
    <row r="512" spans="1:14" s="1367" customFormat="1" x14ac:dyDescent="0.25">
      <c r="A512" s="1471" t="s">
        <v>3517</v>
      </c>
      <c r="B512" s="1478" t="s">
        <v>1643</v>
      </c>
      <c r="C512" s="1370"/>
      <c r="D512" s="1363"/>
      <c r="E512" s="1363"/>
      <c r="F512" s="1364"/>
      <c r="G512" s="1364"/>
      <c r="H512" s="1365"/>
      <c r="I512" s="1355"/>
      <c r="J512" s="1354"/>
      <c r="K512" s="1366"/>
      <c r="L512" s="1356">
        <f t="shared" si="15"/>
        <v>0</v>
      </c>
      <c r="M512" s="1366"/>
      <c r="N512" s="1357">
        <f t="shared" si="16"/>
        <v>0</v>
      </c>
    </row>
    <row r="513" spans="1:14" s="1367" customFormat="1" x14ac:dyDescent="0.25">
      <c r="A513" s="1471" t="s">
        <v>3518</v>
      </c>
      <c r="B513" s="1478" t="s">
        <v>1644</v>
      </c>
      <c r="C513" s="1370"/>
      <c r="D513" s="1363"/>
      <c r="E513" s="1363"/>
      <c r="F513" s="1364"/>
      <c r="G513" s="1364"/>
      <c r="H513" s="1365"/>
      <c r="I513" s="1355"/>
      <c r="J513" s="1354"/>
      <c r="K513" s="1366"/>
      <c r="L513" s="1356">
        <f t="shared" si="15"/>
        <v>0</v>
      </c>
      <c r="M513" s="1366"/>
      <c r="N513" s="1357">
        <f t="shared" si="16"/>
        <v>0</v>
      </c>
    </row>
    <row r="514" spans="1:14" s="1367" customFormat="1" x14ac:dyDescent="0.25">
      <c r="A514" s="1471" t="s">
        <v>3519</v>
      </c>
      <c r="B514" s="1478" t="s">
        <v>1645</v>
      </c>
      <c r="C514" s="1370"/>
      <c r="D514" s="1363"/>
      <c r="E514" s="1363"/>
      <c r="F514" s="1364"/>
      <c r="G514" s="1364"/>
      <c r="H514" s="1365"/>
      <c r="I514" s="1355"/>
      <c r="J514" s="1354"/>
      <c r="K514" s="1366"/>
      <c r="L514" s="1356">
        <f t="shared" si="15"/>
        <v>0</v>
      </c>
      <c r="M514" s="1366"/>
      <c r="N514" s="1357">
        <f t="shared" si="16"/>
        <v>0</v>
      </c>
    </row>
    <row r="515" spans="1:14" s="1367" customFormat="1" ht="31.5" x14ac:dyDescent="0.25">
      <c r="A515" s="1471" t="s">
        <v>3520</v>
      </c>
      <c r="B515" s="1478" t="s">
        <v>1646</v>
      </c>
      <c r="C515" s="1370"/>
      <c r="D515" s="1363"/>
      <c r="E515" s="1363"/>
      <c r="F515" s="1364"/>
      <c r="G515" s="1364"/>
      <c r="H515" s="1365"/>
      <c r="I515" s="1355"/>
      <c r="J515" s="1354"/>
      <c r="K515" s="1366"/>
      <c r="L515" s="1356">
        <f t="shared" si="15"/>
        <v>0</v>
      </c>
      <c r="M515" s="1366"/>
      <c r="N515" s="1357">
        <f t="shared" si="16"/>
        <v>0</v>
      </c>
    </row>
    <row r="516" spans="1:14" s="1367" customFormat="1" ht="31.5" x14ac:dyDescent="0.25">
      <c r="A516" s="1471" t="s">
        <v>3521</v>
      </c>
      <c r="B516" s="1478" t="s">
        <v>1647</v>
      </c>
      <c r="C516" s="1370"/>
      <c r="D516" s="1363"/>
      <c r="E516" s="1363"/>
      <c r="F516" s="1364"/>
      <c r="G516" s="1364"/>
      <c r="H516" s="1365"/>
      <c r="I516" s="1355"/>
      <c r="J516" s="1354"/>
      <c r="K516" s="1366"/>
      <c r="L516" s="1356">
        <f t="shared" si="15"/>
        <v>0</v>
      </c>
      <c r="M516" s="1366"/>
      <c r="N516" s="1357">
        <f t="shared" si="16"/>
        <v>0</v>
      </c>
    </row>
    <row r="517" spans="1:14" s="1367" customFormat="1" ht="31.5" x14ac:dyDescent="0.25">
      <c r="A517" s="1471" t="s">
        <v>3522</v>
      </c>
      <c r="B517" s="1478" t="s">
        <v>1648</v>
      </c>
      <c r="C517" s="1370"/>
      <c r="D517" s="1363"/>
      <c r="E517" s="1363"/>
      <c r="F517" s="1364"/>
      <c r="G517" s="1364"/>
      <c r="H517" s="1365"/>
      <c r="I517" s="1355"/>
      <c r="J517" s="1354"/>
      <c r="K517" s="1366"/>
      <c r="L517" s="1356">
        <f t="shared" si="15"/>
        <v>0</v>
      </c>
      <c r="M517" s="1366"/>
      <c r="N517" s="1357">
        <f t="shared" si="16"/>
        <v>0</v>
      </c>
    </row>
    <row r="518" spans="1:14" s="1367" customFormat="1" x14ac:dyDescent="0.25">
      <c r="A518" s="1469" t="s">
        <v>3523</v>
      </c>
      <c r="B518" s="1480" t="s">
        <v>3503</v>
      </c>
      <c r="C518" s="1371"/>
      <c r="D518" s="1363"/>
      <c r="E518" s="1363"/>
      <c r="F518" s="1364"/>
      <c r="G518" s="1364"/>
      <c r="H518" s="1365"/>
      <c r="I518" s="1355"/>
      <c r="J518" s="1354"/>
      <c r="K518" s="1366"/>
      <c r="L518" s="1356">
        <f t="shared" si="15"/>
        <v>0</v>
      </c>
      <c r="M518" s="1366"/>
      <c r="N518" s="1357">
        <f t="shared" si="16"/>
        <v>0</v>
      </c>
    </row>
    <row r="519" spans="1:14" s="1367" customFormat="1" x14ac:dyDescent="0.25">
      <c r="A519" s="1471" t="s">
        <v>3524</v>
      </c>
      <c r="B519" s="1478" t="s">
        <v>1649</v>
      </c>
      <c r="C519" s="1370"/>
      <c r="D519" s="1363"/>
      <c r="E519" s="1363"/>
      <c r="F519" s="1364"/>
      <c r="G519" s="1364"/>
      <c r="H519" s="1365"/>
      <c r="I519" s="1355"/>
      <c r="J519" s="1354"/>
      <c r="K519" s="1366"/>
      <c r="L519" s="1356">
        <f t="shared" si="15"/>
        <v>0</v>
      </c>
      <c r="M519" s="1366"/>
      <c r="N519" s="1357">
        <f t="shared" si="16"/>
        <v>0</v>
      </c>
    </row>
    <row r="520" spans="1:14" s="1367" customFormat="1" x14ac:dyDescent="0.25">
      <c r="A520" s="1471" t="s">
        <v>3525</v>
      </c>
      <c r="B520" s="1478" t="s">
        <v>1650</v>
      </c>
      <c r="C520" s="1370"/>
      <c r="D520" s="1363"/>
      <c r="E520" s="1363"/>
      <c r="F520" s="1450"/>
      <c r="G520" s="1450"/>
      <c r="H520" s="1365"/>
      <c r="I520" s="1355"/>
      <c r="J520" s="1354"/>
      <c r="K520" s="1366"/>
      <c r="L520" s="1356">
        <f t="shared" si="15"/>
        <v>0</v>
      </c>
      <c r="M520" s="1366"/>
      <c r="N520" s="1357">
        <f t="shared" si="16"/>
        <v>0</v>
      </c>
    </row>
    <row r="521" spans="1:14" s="1367" customFormat="1" x14ac:dyDescent="0.25">
      <c r="A521" s="1471" t="s">
        <v>3526</v>
      </c>
      <c r="B521" s="1478" t="s">
        <v>1651</v>
      </c>
      <c r="C521" s="1370"/>
      <c r="D521" s="1363"/>
      <c r="E521" s="1363"/>
      <c r="F521" s="1450"/>
      <c r="G521" s="1450"/>
      <c r="H521" s="1365"/>
      <c r="I521" s="1355"/>
      <c r="J521" s="1354"/>
      <c r="K521" s="1366"/>
      <c r="L521" s="1356">
        <f t="shared" si="15"/>
        <v>0</v>
      </c>
      <c r="M521" s="1366"/>
      <c r="N521" s="1357">
        <f t="shared" si="16"/>
        <v>0</v>
      </c>
    </row>
    <row r="522" spans="1:14" s="1367" customFormat="1" x14ac:dyDescent="0.25">
      <c r="A522" s="1471" t="s">
        <v>3527</v>
      </c>
      <c r="B522" s="1478" t="s">
        <v>1652</v>
      </c>
      <c r="C522" s="1370"/>
      <c r="D522" s="1363"/>
      <c r="E522" s="1363"/>
      <c r="F522" s="1450"/>
      <c r="G522" s="1450"/>
      <c r="H522" s="1365"/>
      <c r="I522" s="1355"/>
      <c r="J522" s="1354"/>
      <c r="K522" s="1366"/>
      <c r="L522" s="1356">
        <f t="shared" si="15"/>
        <v>0</v>
      </c>
      <c r="M522" s="1366"/>
      <c r="N522" s="1357">
        <f t="shared" si="16"/>
        <v>0</v>
      </c>
    </row>
    <row r="523" spans="1:14" s="1367" customFormat="1" x14ac:dyDescent="0.25">
      <c r="A523" s="1471" t="s">
        <v>3528</v>
      </c>
      <c r="B523" s="1478" t="s">
        <v>1653</v>
      </c>
      <c r="C523" s="1370"/>
      <c r="D523" s="1363"/>
      <c r="E523" s="1363"/>
      <c r="F523" s="1450"/>
      <c r="G523" s="1450"/>
      <c r="H523" s="1365"/>
      <c r="I523" s="1355"/>
      <c r="J523" s="1354"/>
      <c r="K523" s="1366"/>
      <c r="L523" s="1356">
        <f t="shared" si="15"/>
        <v>0</v>
      </c>
      <c r="M523" s="1366"/>
      <c r="N523" s="1357">
        <f t="shared" si="16"/>
        <v>0</v>
      </c>
    </row>
    <row r="524" spans="1:14" s="1367" customFormat="1" x14ac:dyDescent="0.25">
      <c r="A524" s="1469" t="s">
        <v>3529</v>
      </c>
      <c r="B524" s="1480" t="s">
        <v>3504</v>
      </c>
      <c r="C524" s="1371"/>
      <c r="D524" s="1363"/>
      <c r="E524" s="1363"/>
      <c r="F524" s="1450"/>
      <c r="G524" s="1450"/>
      <c r="H524" s="1365"/>
      <c r="I524" s="1355"/>
      <c r="J524" s="1354"/>
      <c r="K524" s="1366"/>
      <c r="L524" s="1356">
        <f t="shared" ref="L524:L587" si="17">SUM(D524:K524)</f>
        <v>0</v>
      </c>
      <c r="M524" s="1366"/>
      <c r="N524" s="1357">
        <f t="shared" ref="N524:N587" si="18">L524*M524</f>
        <v>0</v>
      </c>
    </row>
    <row r="525" spans="1:14" s="1367" customFormat="1" x14ac:dyDescent="0.25">
      <c r="A525" s="1471" t="s">
        <v>3530</v>
      </c>
      <c r="B525" s="1478" t="s">
        <v>3646</v>
      </c>
      <c r="C525" s="1370"/>
      <c r="D525" s="1363"/>
      <c r="E525" s="1363"/>
      <c r="F525" s="1450"/>
      <c r="G525" s="1450"/>
      <c r="H525" s="1365"/>
      <c r="I525" s="1355"/>
      <c r="J525" s="1354"/>
      <c r="K525" s="1366"/>
      <c r="L525" s="1356">
        <f t="shared" si="17"/>
        <v>0</v>
      </c>
      <c r="M525" s="1366"/>
      <c r="N525" s="1357">
        <f t="shared" si="18"/>
        <v>0</v>
      </c>
    </row>
    <row r="526" spans="1:14" s="1367" customFormat="1" x14ac:dyDescent="0.25">
      <c r="A526" s="1471" t="s">
        <v>3531</v>
      </c>
      <c r="B526" s="1478" t="s">
        <v>482</v>
      </c>
      <c r="C526" s="1370"/>
      <c r="D526" s="1363"/>
      <c r="E526" s="1363"/>
      <c r="F526" s="1450"/>
      <c r="G526" s="1450"/>
      <c r="H526" s="1365"/>
      <c r="I526" s="1355"/>
      <c r="J526" s="1354"/>
      <c r="K526" s="1366"/>
      <c r="L526" s="1356">
        <f t="shared" si="17"/>
        <v>0</v>
      </c>
      <c r="M526" s="1366"/>
      <c r="N526" s="1357">
        <f t="shared" si="18"/>
        <v>0</v>
      </c>
    </row>
    <row r="527" spans="1:14" s="1367" customFormat="1" x14ac:dyDescent="0.25">
      <c r="A527" s="1471" t="s">
        <v>3532</v>
      </c>
      <c r="B527" s="1478" t="s">
        <v>1654</v>
      </c>
      <c r="C527" s="1370"/>
      <c r="D527" s="1363"/>
      <c r="E527" s="1363"/>
      <c r="F527" s="1364"/>
      <c r="G527" s="1364"/>
      <c r="H527" s="1365"/>
      <c r="I527" s="1355"/>
      <c r="J527" s="1354"/>
      <c r="K527" s="1366"/>
      <c r="L527" s="1356">
        <f t="shared" si="17"/>
        <v>0</v>
      </c>
      <c r="M527" s="1366"/>
      <c r="N527" s="1357">
        <f t="shared" si="18"/>
        <v>0</v>
      </c>
    </row>
    <row r="528" spans="1:14" s="1367" customFormat="1" x14ac:dyDescent="0.25">
      <c r="A528" s="1471"/>
      <c r="B528" s="1478" t="s">
        <v>1655</v>
      </c>
      <c r="C528" s="1370"/>
      <c r="D528" s="1363"/>
      <c r="E528" s="1363"/>
      <c r="F528" s="1364"/>
      <c r="G528" s="1364"/>
      <c r="H528" s="1365"/>
      <c r="I528" s="1355"/>
      <c r="J528" s="1354"/>
      <c r="K528" s="1366"/>
      <c r="L528" s="1356">
        <f t="shared" si="17"/>
        <v>0</v>
      </c>
      <c r="M528" s="1366"/>
      <c r="N528" s="1357">
        <f t="shared" si="18"/>
        <v>0</v>
      </c>
    </row>
    <row r="529" spans="1:14" s="1367" customFormat="1" x14ac:dyDescent="0.25">
      <c r="A529" s="1469" t="s">
        <v>3533</v>
      </c>
      <c r="B529" s="1480" t="s">
        <v>1656</v>
      </c>
      <c r="C529" s="1371"/>
      <c r="D529" s="1363"/>
      <c r="E529" s="1363"/>
      <c r="F529" s="1450"/>
      <c r="G529" s="1450"/>
      <c r="H529" s="1365"/>
      <c r="I529" s="1355"/>
      <c r="J529" s="1354"/>
      <c r="K529" s="1366"/>
      <c r="L529" s="1356">
        <f t="shared" si="17"/>
        <v>0</v>
      </c>
      <c r="M529" s="1366"/>
      <c r="N529" s="1357">
        <f t="shared" si="18"/>
        <v>0</v>
      </c>
    </row>
    <row r="530" spans="1:14" s="1367" customFormat="1" x14ac:dyDescent="0.25">
      <c r="A530" s="1471" t="s">
        <v>3660</v>
      </c>
      <c r="B530" s="1478" t="s">
        <v>1656</v>
      </c>
      <c r="C530" s="1370"/>
      <c r="D530" s="1363"/>
      <c r="E530" s="1363"/>
      <c r="F530" s="1450"/>
      <c r="G530" s="1450"/>
      <c r="H530" s="1365"/>
      <c r="I530" s="1355"/>
      <c r="J530" s="1354"/>
      <c r="K530" s="1366"/>
      <c r="L530" s="1356">
        <f t="shared" si="17"/>
        <v>0</v>
      </c>
      <c r="M530" s="1366"/>
      <c r="N530" s="1357">
        <f t="shared" si="18"/>
        <v>0</v>
      </c>
    </row>
    <row r="531" spans="1:14" s="1367" customFormat="1" x14ac:dyDescent="0.25">
      <c r="A531" s="1471" t="s">
        <v>3661</v>
      </c>
      <c r="B531" s="1478" t="s">
        <v>3663</v>
      </c>
      <c r="C531" s="1370"/>
      <c r="D531" s="1363"/>
      <c r="E531" s="1363"/>
      <c r="F531" s="1450"/>
      <c r="G531" s="1450"/>
      <c r="H531" s="1365"/>
      <c r="I531" s="1355"/>
      <c r="J531" s="1354"/>
      <c r="K531" s="1366"/>
      <c r="L531" s="1356">
        <f t="shared" si="17"/>
        <v>0</v>
      </c>
      <c r="M531" s="1366"/>
      <c r="N531" s="1357">
        <f t="shared" si="18"/>
        <v>0</v>
      </c>
    </row>
    <row r="532" spans="1:14" s="1367" customFormat="1" x14ac:dyDescent="0.25">
      <c r="A532" s="1471" t="s">
        <v>3662</v>
      </c>
      <c r="B532" s="1478" t="s">
        <v>3664</v>
      </c>
      <c r="C532" s="1370"/>
      <c r="D532" s="1363"/>
      <c r="E532" s="1363"/>
      <c r="F532" s="1450"/>
      <c r="G532" s="1450"/>
      <c r="H532" s="1365"/>
      <c r="I532" s="1355"/>
      <c r="J532" s="1354"/>
      <c r="K532" s="1366"/>
      <c r="L532" s="1356">
        <f t="shared" si="17"/>
        <v>0</v>
      </c>
      <c r="M532" s="1366"/>
      <c r="N532" s="1357">
        <f t="shared" si="18"/>
        <v>0</v>
      </c>
    </row>
    <row r="533" spans="1:14" s="1367" customFormat="1" x14ac:dyDescent="0.25">
      <c r="A533" s="1469" t="s">
        <v>3537</v>
      </c>
      <c r="B533" s="1519" t="s">
        <v>3534</v>
      </c>
      <c r="C533" s="1423"/>
      <c r="D533" s="1363"/>
      <c r="E533" s="1363"/>
      <c r="F533" s="1450"/>
      <c r="G533" s="1450"/>
      <c r="H533" s="1365"/>
      <c r="I533" s="1355"/>
      <c r="J533" s="1354"/>
      <c r="K533" s="1366"/>
      <c r="L533" s="1356">
        <f t="shared" si="17"/>
        <v>0</v>
      </c>
      <c r="M533" s="1366"/>
      <c r="N533" s="1357">
        <f t="shared" si="18"/>
        <v>0</v>
      </c>
    </row>
    <row r="534" spans="1:14" s="1367" customFormat="1" x14ac:dyDescent="0.25">
      <c r="A534" s="1469" t="s">
        <v>3538</v>
      </c>
      <c r="B534" s="1519" t="s">
        <v>3536</v>
      </c>
      <c r="C534" s="1423"/>
      <c r="D534" s="1368"/>
      <c r="E534" s="1363"/>
      <c r="F534" s="1369"/>
      <c r="G534" s="1369"/>
      <c r="H534" s="1365"/>
      <c r="I534" s="1355"/>
      <c r="J534" s="1354"/>
      <c r="K534" s="1366"/>
      <c r="L534" s="1356">
        <f t="shared" si="17"/>
        <v>0</v>
      </c>
      <c r="M534" s="1366"/>
      <c r="N534" s="1357">
        <f t="shared" si="18"/>
        <v>0</v>
      </c>
    </row>
    <row r="535" spans="1:14" s="1367" customFormat="1" ht="31.5" x14ac:dyDescent="0.25">
      <c r="A535" s="1479" t="s">
        <v>3539</v>
      </c>
      <c r="B535" s="1472" t="s">
        <v>238</v>
      </c>
      <c r="C535" s="1359"/>
      <c r="D535" s="1363"/>
      <c r="E535" s="1363"/>
      <c r="F535" s="1364"/>
      <c r="G535" s="1364"/>
      <c r="H535" s="1365"/>
      <c r="I535" s="1355"/>
      <c r="J535" s="1354"/>
      <c r="K535" s="1366"/>
      <c r="L535" s="1356">
        <f t="shared" si="17"/>
        <v>0</v>
      </c>
      <c r="M535" s="1366"/>
      <c r="N535" s="1357">
        <f t="shared" si="18"/>
        <v>0</v>
      </c>
    </row>
    <row r="536" spans="1:14" s="1367" customFormat="1" ht="31.5" x14ac:dyDescent="0.25">
      <c r="A536" s="1479" t="s">
        <v>3540</v>
      </c>
      <c r="B536" s="1472" t="s">
        <v>3535</v>
      </c>
      <c r="C536" s="1359"/>
      <c r="D536" s="1363"/>
      <c r="E536" s="1363"/>
      <c r="F536" s="1450"/>
      <c r="G536" s="1450"/>
      <c r="H536" s="1365"/>
      <c r="I536" s="1355"/>
      <c r="J536" s="1354"/>
      <c r="K536" s="1366"/>
      <c r="L536" s="1356">
        <f t="shared" si="17"/>
        <v>0</v>
      </c>
      <c r="M536" s="1366"/>
      <c r="N536" s="1357">
        <f t="shared" si="18"/>
        <v>0</v>
      </c>
    </row>
    <row r="537" spans="1:14" s="1367" customFormat="1" x14ac:dyDescent="0.25">
      <c r="A537" s="1469" t="s">
        <v>3541</v>
      </c>
      <c r="B537" s="1519" t="s">
        <v>3542</v>
      </c>
      <c r="C537" s="1423"/>
      <c r="D537" s="1363"/>
      <c r="E537" s="1363"/>
      <c r="F537" s="1450"/>
      <c r="G537" s="1450"/>
      <c r="H537" s="1365"/>
      <c r="I537" s="1355"/>
      <c r="J537" s="1354"/>
      <c r="K537" s="1366"/>
      <c r="L537" s="1356">
        <f t="shared" si="17"/>
        <v>0</v>
      </c>
      <c r="M537" s="1366"/>
      <c r="N537" s="1357">
        <f t="shared" si="18"/>
        <v>0</v>
      </c>
    </row>
    <row r="538" spans="1:14" s="1367" customFormat="1" ht="31.5" x14ac:dyDescent="0.25">
      <c r="A538" s="1471" t="s">
        <v>3544</v>
      </c>
      <c r="B538" s="1472" t="s">
        <v>3545</v>
      </c>
      <c r="C538" s="1359"/>
      <c r="D538" s="1363"/>
      <c r="E538" s="1363"/>
      <c r="F538" s="1364"/>
      <c r="G538" s="1364"/>
      <c r="H538" s="1365"/>
      <c r="I538" s="1355"/>
      <c r="J538" s="1354"/>
      <c r="K538" s="1366"/>
      <c r="L538" s="1356">
        <f t="shared" si="17"/>
        <v>0</v>
      </c>
      <c r="M538" s="1366"/>
      <c r="N538" s="1357">
        <f t="shared" si="18"/>
        <v>0</v>
      </c>
    </row>
    <row r="539" spans="1:14" s="1367" customFormat="1" ht="31.5" x14ac:dyDescent="0.25">
      <c r="A539" s="1471" t="s">
        <v>3546</v>
      </c>
      <c r="B539" s="1472" t="s">
        <v>3543</v>
      </c>
      <c r="C539" s="1359"/>
      <c r="D539" s="1363"/>
      <c r="E539" s="1363"/>
      <c r="F539" s="1450"/>
      <c r="G539" s="1450"/>
      <c r="H539" s="1365"/>
      <c r="I539" s="1355"/>
      <c r="J539" s="1354"/>
      <c r="K539" s="1366"/>
      <c r="L539" s="1356">
        <f t="shared" si="17"/>
        <v>0</v>
      </c>
      <c r="M539" s="1366"/>
      <c r="N539" s="1357">
        <f t="shared" si="18"/>
        <v>0</v>
      </c>
    </row>
    <row r="540" spans="1:14" s="1367" customFormat="1" ht="31.5" x14ac:dyDescent="0.25">
      <c r="A540" s="1469" t="s">
        <v>3547</v>
      </c>
      <c r="B540" s="1480" t="s">
        <v>1068</v>
      </c>
      <c r="C540" s="1371"/>
      <c r="D540" s="1363"/>
      <c r="E540" s="1363"/>
      <c r="F540" s="1450"/>
      <c r="G540" s="1450"/>
      <c r="H540" s="1365"/>
      <c r="I540" s="1355"/>
      <c r="J540" s="1354"/>
      <c r="K540" s="1366"/>
      <c r="L540" s="1356">
        <f t="shared" si="17"/>
        <v>0</v>
      </c>
      <c r="M540" s="1366"/>
      <c r="N540" s="1357">
        <f t="shared" si="18"/>
        <v>0</v>
      </c>
    </row>
    <row r="541" spans="1:14" s="1367" customFormat="1" x14ac:dyDescent="0.25">
      <c r="A541" s="1469" t="s">
        <v>3549</v>
      </c>
      <c r="B541" s="1519" t="s">
        <v>3548</v>
      </c>
      <c r="C541" s="1423"/>
      <c r="D541" s="1363"/>
      <c r="E541" s="1363"/>
      <c r="F541" s="1450"/>
      <c r="G541" s="1450"/>
      <c r="H541" s="1365"/>
      <c r="I541" s="1355"/>
      <c r="J541" s="1354"/>
      <c r="K541" s="1366"/>
      <c r="L541" s="1356">
        <f t="shared" si="17"/>
        <v>0</v>
      </c>
      <c r="M541" s="1366"/>
      <c r="N541" s="1357">
        <f t="shared" si="18"/>
        <v>0</v>
      </c>
    </row>
    <row r="542" spans="1:14" s="1367" customFormat="1" ht="31.5" x14ac:dyDescent="0.25">
      <c r="A542" s="1471" t="s">
        <v>3554</v>
      </c>
      <c r="B542" s="1478" t="s">
        <v>233</v>
      </c>
      <c r="C542" s="1370"/>
      <c r="D542" s="1363"/>
      <c r="E542" s="1363"/>
      <c r="F542" s="1364"/>
      <c r="G542" s="1364"/>
      <c r="H542" s="1354"/>
      <c r="I542" s="1346"/>
      <c r="J542" s="1354"/>
      <c r="K542" s="1366"/>
      <c r="L542" s="1356">
        <f t="shared" si="17"/>
        <v>0</v>
      </c>
      <c r="M542" s="1366"/>
      <c r="N542" s="1357">
        <f t="shared" si="18"/>
        <v>0</v>
      </c>
    </row>
    <row r="543" spans="1:14" s="1367" customFormat="1" ht="31.5" x14ac:dyDescent="0.25">
      <c r="A543" s="1471" t="s">
        <v>3556</v>
      </c>
      <c r="B543" s="1478" t="s">
        <v>234</v>
      </c>
      <c r="C543" s="1370"/>
      <c r="D543" s="1363"/>
      <c r="E543" s="1363"/>
      <c r="F543" s="1450"/>
      <c r="G543" s="1450"/>
      <c r="H543" s="1354"/>
      <c r="I543" s="1346"/>
      <c r="J543" s="1354"/>
      <c r="K543" s="1366"/>
      <c r="L543" s="1356">
        <f t="shared" si="17"/>
        <v>0</v>
      </c>
      <c r="M543" s="1366"/>
      <c r="N543" s="1357">
        <f t="shared" si="18"/>
        <v>0</v>
      </c>
    </row>
    <row r="544" spans="1:14" s="1367" customFormat="1" ht="31.5" x14ac:dyDescent="0.25">
      <c r="A544" s="1471" t="s">
        <v>3557</v>
      </c>
      <c r="B544" s="1478" t="s">
        <v>235</v>
      </c>
      <c r="C544" s="1370"/>
      <c r="D544" s="1363"/>
      <c r="E544" s="1363"/>
      <c r="F544" s="1450"/>
      <c r="G544" s="1450"/>
      <c r="H544" s="1354"/>
      <c r="I544" s="1346"/>
      <c r="J544" s="1354"/>
      <c r="K544" s="1366"/>
      <c r="L544" s="1356">
        <f t="shared" si="17"/>
        <v>0</v>
      </c>
      <c r="M544" s="1366"/>
      <c r="N544" s="1357">
        <f t="shared" si="18"/>
        <v>0</v>
      </c>
    </row>
    <row r="545" spans="1:14" s="1367" customFormat="1" ht="31.5" x14ac:dyDescent="0.25">
      <c r="A545" s="1471" t="s">
        <v>3558</v>
      </c>
      <c r="B545" s="1478" t="s">
        <v>237</v>
      </c>
      <c r="C545" s="1370"/>
      <c r="D545" s="1363"/>
      <c r="E545" s="1363"/>
      <c r="F545" s="1450"/>
      <c r="G545" s="1450"/>
      <c r="H545" s="1354"/>
      <c r="I545" s="1346"/>
      <c r="J545" s="1354"/>
      <c r="K545" s="1366"/>
      <c r="L545" s="1356">
        <f t="shared" si="17"/>
        <v>0</v>
      </c>
      <c r="M545" s="1366"/>
      <c r="N545" s="1357">
        <f t="shared" si="18"/>
        <v>0</v>
      </c>
    </row>
    <row r="546" spans="1:14" s="1367" customFormat="1" ht="31.5" x14ac:dyDescent="0.25">
      <c r="A546" s="1471" t="s">
        <v>3555</v>
      </c>
      <c r="B546" s="1478" t="s">
        <v>236</v>
      </c>
      <c r="C546" s="1370"/>
      <c r="D546" s="1363"/>
      <c r="E546" s="1363"/>
      <c r="F546" s="1450"/>
      <c r="G546" s="1450"/>
      <c r="H546" s="1354"/>
      <c r="I546" s="1346"/>
      <c r="J546" s="1354"/>
      <c r="K546" s="1366"/>
      <c r="L546" s="1356">
        <f t="shared" si="17"/>
        <v>0</v>
      </c>
      <c r="M546" s="1366"/>
      <c r="N546" s="1357">
        <f t="shared" si="18"/>
        <v>0</v>
      </c>
    </row>
    <row r="547" spans="1:14" s="1367" customFormat="1" ht="31.5" x14ac:dyDescent="0.25">
      <c r="A547" s="1471" t="s">
        <v>3647</v>
      </c>
      <c r="B547" s="1478" t="s">
        <v>3651</v>
      </c>
      <c r="C547" s="1370"/>
      <c r="D547" s="1363"/>
      <c r="E547" s="1363"/>
      <c r="F547" s="1450"/>
      <c r="G547" s="1450"/>
      <c r="H547" s="1354"/>
      <c r="I547" s="1346"/>
      <c r="J547" s="1354"/>
      <c r="K547" s="1366"/>
      <c r="L547" s="1356">
        <f t="shared" si="17"/>
        <v>0</v>
      </c>
      <c r="M547" s="1366"/>
      <c r="N547" s="1357">
        <f t="shared" si="18"/>
        <v>0</v>
      </c>
    </row>
    <row r="548" spans="1:14" s="1367" customFormat="1" x14ac:dyDescent="0.25">
      <c r="A548" s="1471" t="s">
        <v>3648</v>
      </c>
      <c r="B548" s="1478" t="s">
        <v>3652</v>
      </c>
      <c r="C548" s="1370"/>
      <c r="D548" s="1363"/>
      <c r="E548" s="1363"/>
      <c r="F548" s="1450"/>
      <c r="G548" s="1450"/>
      <c r="H548" s="1354"/>
      <c r="I548" s="1346"/>
      <c r="J548" s="1354"/>
      <c r="K548" s="1366"/>
      <c r="L548" s="1356">
        <f t="shared" si="17"/>
        <v>0</v>
      </c>
      <c r="M548" s="1366"/>
      <c r="N548" s="1357">
        <f t="shared" si="18"/>
        <v>0</v>
      </c>
    </row>
    <row r="549" spans="1:14" s="1367" customFormat="1" x14ac:dyDescent="0.25">
      <c r="A549" s="1471" t="s">
        <v>3649</v>
      </c>
      <c r="B549" s="1478" t="s">
        <v>3653</v>
      </c>
      <c r="C549" s="1370"/>
      <c r="D549" s="1363"/>
      <c r="E549" s="1363"/>
      <c r="F549" s="1450"/>
      <c r="G549" s="1450"/>
      <c r="H549" s="1354"/>
      <c r="I549" s="1346"/>
      <c r="J549" s="1354"/>
      <c r="K549" s="1366"/>
      <c r="L549" s="1356">
        <f t="shared" si="17"/>
        <v>0</v>
      </c>
      <c r="M549" s="1366"/>
      <c r="N549" s="1357">
        <f t="shared" si="18"/>
        <v>0</v>
      </c>
    </row>
    <row r="550" spans="1:14" s="1367" customFormat="1" x14ac:dyDescent="0.25">
      <c r="A550" s="1471" t="s">
        <v>3650</v>
      </c>
      <c r="B550" s="1478" t="s">
        <v>3654</v>
      </c>
      <c r="C550" s="1370"/>
      <c r="D550" s="1363"/>
      <c r="E550" s="1363"/>
      <c r="F550" s="1450"/>
      <c r="G550" s="1450"/>
      <c r="H550" s="1354"/>
      <c r="I550" s="1346"/>
      <c r="J550" s="1354"/>
      <c r="K550" s="1366"/>
      <c r="L550" s="1356">
        <f t="shared" si="17"/>
        <v>0</v>
      </c>
      <c r="M550" s="1366"/>
      <c r="N550" s="1357">
        <f t="shared" si="18"/>
        <v>0</v>
      </c>
    </row>
    <row r="551" spans="1:14" s="1367" customFormat="1" x14ac:dyDescent="0.25">
      <c r="A551" s="1469" t="s">
        <v>3550</v>
      </c>
      <c r="B551" s="1490" t="s">
        <v>3655</v>
      </c>
      <c r="C551" s="1395"/>
      <c r="D551" s="1363"/>
      <c r="E551" s="1363"/>
      <c r="F551" s="1450"/>
      <c r="G551" s="1450"/>
      <c r="H551" s="1354"/>
      <c r="I551" s="1346"/>
      <c r="J551" s="1354"/>
      <c r="K551" s="1366"/>
      <c r="L551" s="1356">
        <f t="shared" si="17"/>
        <v>0</v>
      </c>
      <c r="M551" s="1366"/>
      <c r="N551" s="1357">
        <f t="shared" si="18"/>
        <v>0</v>
      </c>
    </row>
    <row r="552" spans="1:14" s="1367" customFormat="1" x14ac:dyDescent="0.25">
      <c r="A552" s="1471" t="s">
        <v>3658</v>
      </c>
      <c r="B552" s="1472" t="s">
        <v>3656</v>
      </c>
      <c r="C552" s="1359"/>
      <c r="D552" s="1363"/>
      <c r="E552" s="1363"/>
      <c r="F552" s="1450"/>
      <c r="G552" s="1450"/>
      <c r="H552" s="1354"/>
      <c r="I552" s="1346"/>
      <c r="J552" s="1354"/>
      <c r="K552" s="1366"/>
      <c r="L552" s="1356">
        <f t="shared" si="17"/>
        <v>0</v>
      </c>
      <c r="M552" s="1366"/>
      <c r="N552" s="1357">
        <f t="shared" si="18"/>
        <v>0</v>
      </c>
    </row>
    <row r="553" spans="1:14" s="1367" customFormat="1" x14ac:dyDescent="0.25">
      <c r="A553" s="1471" t="s">
        <v>3659</v>
      </c>
      <c r="B553" s="1472" t="s">
        <v>3657</v>
      </c>
      <c r="C553" s="1359"/>
      <c r="D553" s="1363"/>
      <c r="E553" s="1363"/>
      <c r="F553" s="1450"/>
      <c r="G553" s="1450"/>
      <c r="H553" s="1354"/>
      <c r="I553" s="1346"/>
      <c r="J553" s="1354"/>
      <c r="K553" s="1366"/>
      <c r="L553" s="1356">
        <f t="shared" si="17"/>
        <v>0</v>
      </c>
      <c r="M553" s="1366"/>
      <c r="N553" s="1357">
        <f t="shared" si="18"/>
        <v>0</v>
      </c>
    </row>
    <row r="554" spans="1:14" s="1367" customFormat="1" ht="31.5" x14ac:dyDescent="0.25">
      <c r="A554" s="1469" t="s">
        <v>3559</v>
      </c>
      <c r="B554" s="1480" t="s">
        <v>490</v>
      </c>
      <c r="C554" s="1371"/>
      <c r="D554" s="1363"/>
      <c r="E554" s="1363"/>
      <c r="F554" s="1450"/>
      <c r="G554" s="1450"/>
      <c r="H554" s="1354"/>
      <c r="I554" s="1346"/>
      <c r="J554" s="1354"/>
      <c r="K554" s="1366"/>
      <c r="L554" s="1356">
        <f t="shared" si="17"/>
        <v>0</v>
      </c>
      <c r="M554" s="1366"/>
      <c r="N554" s="1357">
        <f t="shared" si="18"/>
        <v>0</v>
      </c>
    </row>
    <row r="555" spans="1:14" s="1367" customFormat="1" x14ac:dyDescent="0.25">
      <c r="A555" s="1469" t="s">
        <v>3560</v>
      </c>
      <c r="B555" s="1480" t="s">
        <v>3551</v>
      </c>
      <c r="C555" s="1371"/>
      <c r="D555" s="1363"/>
      <c r="E555" s="1363"/>
      <c r="F555" s="1450"/>
      <c r="G555" s="1450"/>
      <c r="H555" s="1354"/>
      <c r="I555" s="1355"/>
      <c r="J555" s="1354"/>
      <c r="K555" s="1366"/>
      <c r="L555" s="1356">
        <f t="shared" si="17"/>
        <v>0</v>
      </c>
      <c r="M555" s="1366"/>
      <c r="N555" s="1357">
        <f t="shared" si="18"/>
        <v>0</v>
      </c>
    </row>
    <row r="556" spans="1:14" s="1367" customFormat="1" x14ac:dyDescent="0.25">
      <c r="A556" s="1469" t="s">
        <v>3562</v>
      </c>
      <c r="B556" s="1520" t="s">
        <v>3561</v>
      </c>
      <c r="C556" s="1458"/>
      <c r="D556" s="1363"/>
      <c r="E556" s="1363"/>
      <c r="F556" s="1450"/>
      <c r="G556" s="1450"/>
      <c r="H556" s="1354"/>
      <c r="I556" s="1346"/>
      <c r="J556" s="1354"/>
      <c r="K556" s="1366"/>
      <c r="L556" s="1356">
        <f t="shared" si="17"/>
        <v>0</v>
      </c>
      <c r="M556" s="1366"/>
      <c r="N556" s="1357">
        <f t="shared" si="18"/>
        <v>0</v>
      </c>
    </row>
    <row r="557" spans="1:14" s="1367" customFormat="1" x14ac:dyDescent="0.25">
      <c r="A557" s="1471" t="s">
        <v>3563</v>
      </c>
      <c r="B557" s="1478" t="s">
        <v>3552</v>
      </c>
      <c r="C557" s="1370"/>
      <c r="D557" s="1363"/>
      <c r="E557" s="1363"/>
      <c r="F557" s="1450"/>
      <c r="G557" s="1450"/>
      <c r="H557" s="1354"/>
      <c r="I557" s="1346"/>
      <c r="J557" s="1354"/>
      <c r="K557" s="1366"/>
      <c r="L557" s="1356">
        <f t="shared" si="17"/>
        <v>0</v>
      </c>
      <c r="M557" s="1366"/>
      <c r="N557" s="1357">
        <f t="shared" si="18"/>
        <v>0</v>
      </c>
    </row>
    <row r="558" spans="1:14" s="1367" customFormat="1" x14ac:dyDescent="0.25">
      <c r="A558" s="1471" t="s">
        <v>3564</v>
      </c>
      <c r="B558" s="1478" t="s">
        <v>3553</v>
      </c>
      <c r="C558" s="1370"/>
      <c r="D558" s="1363"/>
      <c r="E558" s="1363"/>
      <c r="F558" s="1450"/>
      <c r="G558" s="1450"/>
      <c r="H558" s="1354"/>
      <c r="I558" s="1346"/>
      <c r="J558" s="1354"/>
      <c r="K558" s="1366"/>
      <c r="L558" s="1356">
        <f t="shared" si="17"/>
        <v>0</v>
      </c>
      <c r="M558" s="1366"/>
      <c r="N558" s="1357">
        <f t="shared" si="18"/>
        <v>0</v>
      </c>
    </row>
    <row r="559" spans="1:14" s="1347" customFormat="1" x14ac:dyDescent="0.25">
      <c r="A559" s="1471"/>
      <c r="B559" s="1521" t="s">
        <v>3567</v>
      </c>
      <c r="C559" s="1459"/>
      <c r="D559" s="1363"/>
      <c r="E559" s="1363"/>
      <c r="F559" s="1445"/>
      <c r="G559" s="1445"/>
      <c r="H559" s="1345"/>
      <c r="I559" s="1346"/>
      <c r="J559" s="1345"/>
      <c r="K559" s="1345"/>
      <c r="L559" s="1356">
        <f t="shared" si="17"/>
        <v>0</v>
      </c>
      <c r="M559" s="1345"/>
      <c r="N559" s="1357">
        <f t="shared" si="18"/>
        <v>0</v>
      </c>
    </row>
    <row r="560" spans="1:14" s="1347" customFormat="1" x14ac:dyDescent="0.25">
      <c r="A560" s="1469" t="s">
        <v>188</v>
      </c>
      <c r="B560" s="1337" t="s">
        <v>1071</v>
      </c>
      <c r="C560" s="1388"/>
      <c r="D560" s="1349"/>
      <c r="E560" s="1349"/>
      <c r="F560" s="1349"/>
      <c r="G560" s="1349"/>
      <c r="H560" s="1345"/>
      <c r="I560" s="1346"/>
      <c r="J560" s="1345"/>
      <c r="K560" s="1345"/>
      <c r="L560" s="1356">
        <f t="shared" si="17"/>
        <v>0</v>
      </c>
      <c r="M560" s="1345"/>
      <c r="N560" s="1357">
        <f t="shared" si="18"/>
        <v>0</v>
      </c>
    </row>
    <row r="561" spans="1:14" s="1367" customFormat="1" ht="31.5" x14ac:dyDescent="0.25">
      <c r="A561" s="1471" t="s">
        <v>245</v>
      </c>
      <c r="B561" s="1477" t="s">
        <v>3565</v>
      </c>
      <c r="C561" s="1354"/>
      <c r="D561" s="1363"/>
      <c r="E561" s="1345"/>
      <c r="F561" s="1364"/>
      <c r="G561" s="1364"/>
      <c r="H561" s="1365"/>
      <c r="I561" s="1355"/>
      <c r="J561" s="1354"/>
      <c r="K561" s="1366"/>
      <c r="L561" s="1356">
        <f t="shared" si="17"/>
        <v>0</v>
      </c>
      <c r="M561" s="1366"/>
      <c r="N561" s="1357">
        <f t="shared" si="18"/>
        <v>0</v>
      </c>
    </row>
    <row r="562" spans="1:14" s="1367" customFormat="1" x14ac:dyDescent="0.25">
      <c r="A562" s="1471" t="s">
        <v>79</v>
      </c>
      <c r="B562" s="1477" t="s">
        <v>2071</v>
      </c>
      <c r="C562" s="1354"/>
      <c r="D562" s="1363"/>
      <c r="E562" s="1345"/>
      <c r="F562" s="1450"/>
      <c r="G562" s="1450"/>
      <c r="H562" s="1365"/>
      <c r="I562" s="1355"/>
      <c r="J562" s="1354"/>
      <c r="K562" s="1366"/>
      <c r="L562" s="1356">
        <f t="shared" si="17"/>
        <v>0</v>
      </c>
      <c r="M562" s="1366"/>
      <c r="N562" s="1357">
        <f t="shared" si="18"/>
        <v>0</v>
      </c>
    </row>
    <row r="563" spans="1:14" s="1347" customFormat="1" ht="31.5" x14ac:dyDescent="0.25">
      <c r="A563" s="1471" t="s">
        <v>288</v>
      </c>
      <c r="B563" s="1484" t="s">
        <v>3566</v>
      </c>
      <c r="C563" s="1382"/>
      <c r="D563" s="1363"/>
      <c r="E563" s="1345"/>
      <c r="F563" s="1445"/>
      <c r="G563" s="1445"/>
      <c r="H563" s="1345"/>
      <c r="I563" s="1346"/>
      <c r="J563" s="1345"/>
      <c r="K563" s="1345"/>
      <c r="L563" s="1356">
        <f t="shared" si="17"/>
        <v>0</v>
      </c>
      <c r="M563" s="1345"/>
      <c r="N563" s="1357">
        <f t="shared" si="18"/>
        <v>0</v>
      </c>
    </row>
    <row r="564" spans="1:14" s="1347" customFormat="1" x14ac:dyDescent="0.25">
      <c r="A564" s="1471"/>
      <c r="B564" s="1521" t="s">
        <v>810</v>
      </c>
      <c r="C564" s="1459"/>
      <c r="D564" s="1363"/>
      <c r="E564" s="1363"/>
      <c r="F564" s="1445"/>
      <c r="G564" s="1445"/>
      <c r="H564" s="1345"/>
      <c r="I564" s="1346"/>
      <c r="J564" s="1345"/>
      <c r="K564" s="1345"/>
      <c r="L564" s="1356">
        <f t="shared" si="17"/>
        <v>0</v>
      </c>
      <c r="M564" s="1345"/>
      <c r="N564" s="1357">
        <f t="shared" si="18"/>
        <v>0</v>
      </c>
    </row>
    <row r="565" spans="1:14" s="1347" customFormat="1" x14ac:dyDescent="0.25">
      <c r="A565" s="1471" t="s">
        <v>3282</v>
      </c>
      <c r="B565" s="1522" t="s">
        <v>3575</v>
      </c>
      <c r="C565" s="1460"/>
      <c r="D565" s="1363"/>
      <c r="E565" s="1363"/>
      <c r="F565" s="1445"/>
      <c r="G565" s="1445"/>
      <c r="H565" s="1345"/>
      <c r="I565" s="1346"/>
      <c r="J565" s="1345"/>
      <c r="K565" s="1345"/>
      <c r="L565" s="1356">
        <f t="shared" si="17"/>
        <v>0</v>
      </c>
      <c r="M565" s="1345"/>
      <c r="N565" s="1357">
        <f t="shared" si="18"/>
        <v>0</v>
      </c>
    </row>
    <row r="566" spans="1:14" s="1347" customFormat="1" ht="31.5" x14ac:dyDescent="0.25">
      <c r="A566" s="1471" t="s">
        <v>245</v>
      </c>
      <c r="B566" s="1523" t="s">
        <v>28</v>
      </c>
      <c r="C566" s="1461"/>
      <c r="D566" s="1363"/>
      <c r="E566" s="1363"/>
      <c r="F566" s="1445"/>
      <c r="G566" s="1445"/>
      <c r="H566" s="1345"/>
      <c r="I566" s="1346"/>
      <c r="J566" s="1345"/>
      <c r="K566" s="1345"/>
      <c r="L566" s="1356">
        <f t="shared" si="17"/>
        <v>0</v>
      </c>
      <c r="M566" s="1345"/>
      <c r="N566" s="1357">
        <f t="shared" si="18"/>
        <v>0</v>
      </c>
    </row>
    <row r="567" spans="1:14" s="1347" customFormat="1" ht="31.5" x14ac:dyDescent="0.25">
      <c r="A567" s="1471" t="s">
        <v>79</v>
      </c>
      <c r="B567" s="1505" t="s">
        <v>71</v>
      </c>
      <c r="C567" s="1419"/>
      <c r="D567" s="1363"/>
      <c r="E567" s="1363"/>
      <c r="F567" s="1445"/>
      <c r="G567" s="1445"/>
      <c r="H567" s="1345"/>
      <c r="I567" s="1346"/>
      <c r="J567" s="1345"/>
      <c r="K567" s="1345"/>
      <c r="L567" s="1356">
        <f t="shared" si="17"/>
        <v>0</v>
      </c>
      <c r="M567" s="1345"/>
      <c r="N567" s="1357">
        <f t="shared" si="18"/>
        <v>0</v>
      </c>
    </row>
    <row r="568" spans="1:14" s="1347" customFormat="1" ht="31.5" x14ac:dyDescent="0.25">
      <c r="A568" s="1471" t="s">
        <v>288</v>
      </c>
      <c r="B568" s="1512" t="s">
        <v>2153</v>
      </c>
      <c r="C568" s="1331"/>
      <c r="D568" s="1363"/>
      <c r="E568" s="1363"/>
      <c r="F568" s="1445"/>
      <c r="G568" s="1445"/>
      <c r="H568" s="1345"/>
      <c r="I568" s="1346"/>
      <c r="J568" s="1345"/>
      <c r="K568" s="1345"/>
      <c r="L568" s="1356">
        <f t="shared" si="17"/>
        <v>0</v>
      </c>
      <c r="M568" s="1345"/>
      <c r="N568" s="1357">
        <f t="shared" si="18"/>
        <v>0</v>
      </c>
    </row>
    <row r="569" spans="1:14" s="1347" customFormat="1" x14ac:dyDescent="0.25">
      <c r="A569" s="1471" t="s">
        <v>289</v>
      </c>
      <c r="B569" s="1512" t="s">
        <v>3665</v>
      </c>
      <c r="C569" s="1331"/>
      <c r="D569" s="1363"/>
      <c r="E569" s="1363"/>
      <c r="F569" s="1445"/>
      <c r="G569" s="1445"/>
      <c r="H569" s="1345"/>
      <c r="I569" s="1346"/>
      <c r="J569" s="1345"/>
      <c r="K569" s="1345"/>
      <c r="L569" s="1356">
        <f t="shared" si="17"/>
        <v>0</v>
      </c>
      <c r="M569" s="1345"/>
      <c r="N569" s="1357">
        <f t="shared" si="18"/>
        <v>0</v>
      </c>
    </row>
    <row r="570" spans="1:14" s="1347" customFormat="1" ht="31.5" x14ac:dyDescent="0.25">
      <c r="A570" s="1469" t="s">
        <v>3281</v>
      </c>
      <c r="B570" s="1524" t="s">
        <v>3734</v>
      </c>
      <c r="C570" s="1462"/>
      <c r="D570" s="1363"/>
      <c r="E570" s="1363"/>
      <c r="F570" s="1445"/>
      <c r="G570" s="1445"/>
      <c r="H570" s="1345"/>
      <c r="I570" s="1346"/>
      <c r="J570" s="1345"/>
      <c r="K570" s="1345"/>
      <c r="L570" s="1356">
        <f t="shared" si="17"/>
        <v>0</v>
      </c>
      <c r="M570" s="1345"/>
      <c r="N570" s="1357">
        <f t="shared" si="18"/>
        <v>0</v>
      </c>
    </row>
    <row r="571" spans="1:14" s="1347" customFormat="1" x14ac:dyDescent="0.25">
      <c r="A571" s="1469" t="s">
        <v>3422</v>
      </c>
      <c r="B571" s="1524" t="s">
        <v>29</v>
      </c>
      <c r="C571" s="1462"/>
      <c r="D571" s="1363"/>
      <c r="E571" s="1363"/>
      <c r="F571" s="1445"/>
      <c r="G571" s="1445"/>
      <c r="H571" s="1345"/>
      <c r="I571" s="1346"/>
      <c r="J571" s="1345"/>
      <c r="K571" s="1345"/>
      <c r="L571" s="1356">
        <f t="shared" si="17"/>
        <v>0</v>
      </c>
      <c r="M571" s="1345"/>
      <c r="N571" s="1357">
        <f t="shared" si="18"/>
        <v>0</v>
      </c>
    </row>
    <row r="572" spans="1:14" s="1347" customFormat="1" x14ac:dyDescent="0.25">
      <c r="A572" s="1471" t="s">
        <v>140</v>
      </c>
      <c r="B572" s="1512" t="s">
        <v>1665</v>
      </c>
      <c r="C572" s="1331"/>
      <c r="D572" s="1363"/>
      <c r="E572" s="1363"/>
      <c r="F572" s="1445"/>
      <c r="G572" s="1445"/>
      <c r="H572" s="1345"/>
      <c r="I572" s="1346"/>
      <c r="J572" s="1345"/>
      <c r="K572" s="1345"/>
      <c r="L572" s="1356">
        <f t="shared" si="17"/>
        <v>0</v>
      </c>
      <c r="M572" s="1345"/>
      <c r="N572" s="1357">
        <f t="shared" si="18"/>
        <v>0</v>
      </c>
    </row>
    <row r="573" spans="1:14" s="1347" customFormat="1" x14ac:dyDescent="0.25">
      <c r="A573" s="1471" t="s">
        <v>141</v>
      </c>
      <c r="B573" s="1512" t="s">
        <v>1666</v>
      </c>
      <c r="C573" s="1331"/>
      <c r="D573" s="1363"/>
      <c r="E573" s="1363"/>
      <c r="F573" s="1445"/>
      <c r="G573" s="1445"/>
      <c r="H573" s="1345"/>
      <c r="I573" s="1346"/>
      <c r="J573" s="1345"/>
      <c r="K573" s="1345"/>
      <c r="L573" s="1356">
        <f t="shared" si="17"/>
        <v>0</v>
      </c>
      <c r="M573" s="1345"/>
      <c r="N573" s="1357">
        <f t="shared" si="18"/>
        <v>0</v>
      </c>
    </row>
    <row r="574" spans="1:14" s="1347" customFormat="1" x14ac:dyDescent="0.25">
      <c r="A574" s="1469" t="s">
        <v>3423</v>
      </c>
      <c r="B574" s="1524" t="s">
        <v>2057</v>
      </c>
      <c r="C574" s="1462"/>
      <c r="D574" s="1363"/>
      <c r="E574" s="1363"/>
      <c r="F574" s="1445"/>
      <c r="G574" s="1445"/>
      <c r="H574" s="1345"/>
      <c r="I574" s="1346"/>
      <c r="J574" s="1345"/>
      <c r="K574" s="1345"/>
      <c r="L574" s="1356">
        <f t="shared" si="17"/>
        <v>0</v>
      </c>
      <c r="M574" s="1345"/>
      <c r="N574" s="1357">
        <f t="shared" si="18"/>
        <v>0</v>
      </c>
    </row>
    <row r="575" spans="1:14" s="1347" customFormat="1" ht="31.5" x14ac:dyDescent="0.25">
      <c r="A575" s="1471" t="s">
        <v>67</v>
      </c>
      <c r="B575" s="1525" t="s">
        <v>2056</v>
      </c>
      <c r="C575" s="1463"/>
      <c r="D575" s="1363"/>
      <c r="E575" s="1363"/>
      <c r="F575" s="1445"/>
      <c r="G575" s="1445"/>
      <c r="H575" s="1345"/>
      <c r="I575" s="1346"/>
      <c r="J575" s="1345"/>
      <c r="K575" s="1345"/>
      <c r="L575" s="1356">
        <f t="shared" si="17"/>
        <v>0</v>
      </c>
      <c r="M575" s="1345"/>
      <c r="N575" s="1357">
        <f t="shared" si="18"/>
        <v>0</v>
      </c>
    </row>
    <row r="576" spans="1:14" s="1347" customFormat="1" ht="31.5" x14ac:dyDescent="0.25">
      <c r="A576" s="1471" t="s">
        <v>68</v>
      </c>
      <c r="B576" s="1525" t="s">
        <v>2058</v>
      </c>
      <c r="C576" s="1463"/>
      <c r="D576" s="1363"/>
      <c r="E576" s="1363"/>
      <c r="F576" s="1445"/>
      <c r="G576" s="1445"/>
      <c r="H576" s="1345"/>
      <c r="I576" s="1346"/>
      <c r="J576" s="1345"/>
      <c r="K576" s="1345"/>
      <c r="L576" s="1356">
        <f t="shared" si="17"/>
        <v>0</v>
      </c>
      <c r="M576" s="1345"/>
      <c r="N576" s="1357">
        <f t="shared" si="18"/>
        <v>0</v>
      </c>
    </row>
    <row r="577" spans="1:14" s="1347" customFormat="1" x14ac:dyDescent="0.25">
      <c r="A577" s="1471" t="s">
        <v>76</v>
      </c>
      <c r="B577" s="1525" t="s">
        <v>2059</v>
      </c>
      <c r="C577" s="1463"/>
      <c r="D577" s="1363"/>
      <c r="E577" s="1363"/>
      <c r="F577" s="1445"/>
      <c r="G577" s="1445"/>
      <c r="H577" s="1345"/>
      <c r="I577" s="1346"/>
      <c r="J577" s="1345"/>
      <c r="K577" s="1345"/>
      <c r="L577" s="1356">
        <f t="shared" si="17"/>
        <v>0</v>
      </c>
      <c r="M577" s="1345"/>
      <c r="N577" s="1357">
        <f t="shared" si="18"/>
        <v>0</v>
      </c>
    </row>
    <row r="578" spans="1:14" s="1347" customFormat="1" ht="45.75" customHeight="1" x14ac:dyDescent="0.25">
      <c r="A578" s="1471" t="s">
        <v>206</v>
      </c>
      <c r="B578" s="1525" t="s">
        <v>2060</v>
      </c>
      <c r="C578" s="1463"/>
      <c r="D578" s="1363"/>
      <c r="E578" s="1363"/>
      <c r="F578" s="1445"/>
      <c r="G578" s="1445"/>
      <c r="H578" s="1345"/>
      <c r="I578" s="1346"/>
      <c r="J578" s="1345"/>
      <c r="K578" s="1345"/>
      <c r="L578" s="1356">
        <f t="shared" si="17"/>
        <v>0</v>
      </c>
      <c r="M578" s="1345"/>
      <c r="N578" s="1357">
        <f t="shared" si="18"/>
        <v>0</v>
      </c>
    </row>
    <row r="579" spans="1:14" s="1347" customFormat="1" x14ac:dyDescent="0.25">
      <c r="A579" s="1469" t="s">
        <v>3424</v>
      </c>
      <c r="B579" s="1524" t="s">
        <v>30</v>
      </c>
      <c r="C579" s="1462"/>
      <c r="D579" s="1363"/>
      <c r="E579" s="1363"/>
      <c r="F579" s="1445"/>
      <c r="G579" s="1445"/>
      <c r="H579" s="1345"/>
      <c r="I579" s="1346"/>
      <c r="J579" s="1345"/>
      <c r="K579" s="1345"/>
      <c r="L579" s="1356">
        <f t="shared" si="17"/>
        <v>0</v>
      </c>
      <c r="M579" s="1345"/>
      <c r="N579" s="1357">
        <f t="shared" si="18"/>
        <v>0</v>
      </c>
    </row>
    <row r="580" spans="1:14" s="1347" customFormat="1" ht="31.5" x14ac:dyDescent="0.25">
      <c r="A580" s="1469" t="s">
        <v>3351</v>
      </c>
      <c r="B580" s="1524" t="s">
        <v>3568</v>
      </c>
      <c r="C580" s="1462"/>
      <c r="D580" s="1363"/>
      <c r="E580" s="1363"/>
      <c r="F580" s="1445"/>
      <c r="G580" s="1445"/>
      <c r="H580" s="1345"/>
      <c r="I580" s="1346"/>
      <c r="J580" s="1345"/>
      <c r="K580" s="1345"/>
      <c r="L580" s="1356">
        <f t="shared" si="17"/>
        <v>0</v>
      </c>
      <c r="M580" s="1345"/>
      <c r="N580" s="1357">
        <f t="shared" si="18"/>
        <v>0</v>
      </c>
    </row>
    <row r="581" spans="1:14" s="1347" customFormat="1" ht="31.5" x14ac:dyDescent="0.25">
      <c r="A581" s="1469" t="s">
        <v>3354</v>
      </c>
      <c r="B581" s="1524" t="s">
        <v>3569</v>
      </c>
      <c r="C581" s="1462"/>
      <c r="D581" s="1363"/>
      <c r="E581" s="1363"/>
      <c r="F581" s="1445"/>
      <c r="G581" s="1445"/>
      <c r="H581" s="1345"/>
      <c r="I581" s="1346"/>
      <c r="J581" s="1345"/>
      <c r="K581" s="1345"/>
      <c r="L581" s="1356">
        <f t="shared" si="17"/>
        <v>0</v>
      </c>
      <c r="M581" s="1345"/>
      <c r="N581" s="1357">
        <f t="shared" si="18"/>
        <v>0</v>
      </c>
    </row>
    <row r="582" spans="1:14" s="1347" customFormat="1" x14ac:dyDescent="0.25">
      <c r="A582" s="1469" t="s">
        <v>3356</v>
      </c>
      <c r="B582" s="1524" t="s">
        <v>3570</v>
      </c>
      <c r="C582" s="1462"/>
      <c r="D582" s="1363"/>
      <c r="E582" s="1363"/>
      <c r="F582" s="1445"/>
      <c r="G582" s="1445"/>
      <c r="H582" s="1345"/>
      <c r="I582" s="1346"/>
      <c r="J582" s="1345"/>
      <c r="K582" s="1345"/>
      <c r="L582" s="1356">
        <f t="shared" si="17"/>
        <v>0</v>
      </c>
      <c r="M582" s="1345"/>
      <c r="N582" s="1357">
        <f t="shared" si="18"/>
        <v>0</v>
      </c>
    </row>
    <row r="583" spans="1:14" s="1347" customFormat="1" ht="31.5" x14ac:dyDescent="0.25">
      <c r="A583" s="1469" t="s">
        <v>3363</v>
      </c>
      <c r="B583" s="1524" t="s">
        <v>3571</v>
      </c>
      <c r="C583" s="1462"/>
      <c r="D583" s="1363"/>
      <c r="E583" s="1363"/>
      <c r="F583" s="1445"/>
      <c r="G583" s="1445"/>
      <c r="H583" s="1345"/>
      <c r="I583" s="1346"/>
      <c r="J583" s="1345"/>
      <c r="K583" s="1345"/>
      <c r="L583" s="1356">
        <f t="shared" si="17"/>
        <v>0</v>
      </c>
      <c r="M583" s="1345"/>
      <c r="N583" s="1357">
        <f t="shared" si="18"/>
        <v>0</v>
      </c>
    </row>
    <row r="584" spans="1:14" s="1347" customFormat="1" x14ac:dyDescent="0.25">
      <c r="A584" s="1469" t="s">
        <v>3498</v>
      </c>
      <c r="B584" s="1524" t="s">
        <v>3572</v>
      </c>
      <c r="C584" s="1462"/>
      <c r="D584" s="1363"/>
      <c r="E584" s="1363"/>
      <c r="F584" s="1445"/>
      <c r="G584" s="1445"/>
      <c r="H584" s="1345"/>
      <c r="I584" s="1346"/>
      <c r="J584" s="1345"/>
      <c r="K584" s="1345"/>
      <c r="L584" s="1356">
        <f t="shared" si="17"/>
        <v>0</v>
      </c>
      <c r="M584" s="1345"/>
      <c r="N584" s="1357">
        <f t="shared" si="18"/>
        <v>0</v>
      </c>
    </row>
    <row r="585" spans="1:14" s="1347" customFormat="1" ht="31.5" x14ac:dyDescent="0.25">
      <c r="A585" s="1469" t="s">
        <v>3369</v>
      </c>
      <c r="B585" s="1513" t="s">
        <v>31</v>
      </c>
      <c r="C585" s="1432"/>
      <c r="D585" s="1363"/>
      <c r="E585" s="1363"/>
      <c r="F585" s="1445"/>
      <c r="G585" s="1445"/>
      <c r="H585" s="1345"/>
      <c r="I585" s="1346"/>
      <c r="J585" s="1345"/>
      <c r="K585" s="1345"/>
      <c r="L585" s="1356">
        <f t="shared" si="17"/>
        <v>0</v>
      </c>
      <c r="M585" s="1345"/>
      <c r="N585" s="1357">
        <f t="shared" si="18"/>
        <v>0</v>
      </c>
    </row>
    <row r="586" spans="1:14" s="1347" customFormat="1" ht="31.5" x14ac:dyDescent="0.25">
      <c r="A586" s="1471" t="s">
        <v>1185</v>
      </c>
      <c r="B586" s="1512" t="s">
        <v>2048</v>
      </c>
      <c r="C586" s="1331"/>
      <c r="D586" s="1363"/>
      <c r="E586" s="1363"/>
      <c r="F586" s="1445"/>
      <c r="G586" s="1445"/>
      <c r="H586" s="1345"/>
      <c r="I586" s="1346"/>
      <c r="J586" s="1345"/>
      <c r="K586" s="1345"/>
      <c r="L586" s="1356">
        <f t="shared" si="17"/>
        <v>0</v>
      </c>
      <c r="M586" s="1345"/>
      <c r="N586" s="1357">
        <f t="shared" si="18"/>
        <v>0</v>
      </c>
    </row>
    <row r="587" spans="1:14" s="1347" customFormat="1" ht="31.5" x14ac:dyDescent="0.25">
      <c r="A587" s="1471" t="s">
        <v>2495</v>
      </c>
      <c r="B587" s="1512" t="s">
        <v>2049</v>
      </c>
      <c r="C587" s="1331"/>
      <c r="D587" s="1363"/>
      <c r="E587" s="1363"/>
      <c r="F587" s="1445"/>
      <c r="G587" s="1445"/>
      <c r="H587" s="1345"/>
      <c r="I587" s="1346"/>
      <c r="J587" s="1345"/>
      <c r="K587" s="1345"/>
      <c r="L587" s="1356">
        <f t="shared" si="17"/>
        <v>0</v>
      </c>
      <c r="M587" s="1345"/>
      <c r="N587" s="1357">
        <f t="shared" si="18"/>
        <v>0</v>
      </c>
    </row>
    <row r="588" spans="1:14" s="1347" customFormat="1" x14ac:dyDescent="0.25">
      <c r="A588" s="1471" t="s">
        <v>3371</v>
      </c>
      <c r="B588" s="1512" t="s">
        <v>2050</v>
      </c>
      <c r="C588" s="1331"/>
      <c r="D588" s="1363"/>
      <c r="E588" s="1363"/>
      <c r="F588" s="1445"/>
      <c r="G588" s="1445"/>
      <c r="H588" s="1345"/>
      <c r="I588" s="1346"/>
      <c r="J588" s="1345"/>
      <c r="K588" s="1345"/>
      <c r="L588" s="1356">
        <f t="shared" ref="L588:L609" si="19">SUM(D588:K588)</f>
        <v>0</v>
      </c>
      <c r="M588" s="1345"/>
      <c r="N588" s="1357">
        <f t="shared" ref="N588:N609" si="20">L588*M588</f>
        <v>0</v>
      </c>
    </row>
    <row r="589" spans="1:14" s="1347" customFormat="1" ht="31.5" x14ac:dyDescent="0.25">
      <c r="A589" s="1471" t="s">
        <v>3576</v>
      </c>
      <c r="B589" s="1512" t="s">
        <v>2051</v>
      </c>
      <c r="C589" s="1331"/>
      <c r="D589" s="1363"/>
      <c r="E589" s="1363"/>
      <c r="F589" s="1445"/>
      <c r="G589" s="1445"/>
      <c r="H589" s="1345"/>
      <c r="I589" s="1346"/>
      <c r="J589" s="1345"/>
      <c r="K589" s="1345"/>
      <c r="L589" s="1356">
        <f t="shared" si="19"/>
        <v>0</v>
      </c>
      <c r="M589" s="1345"/>
      <c r="N589" s="1357">
        <f t="shared" si="20"/>
        <v>0</v>
      </c>
    </row>
    <row r="590" spans="1:14" s="1347" customFormat="1" ht="31.5" x14ac:dyDescent="0.25">
      <c r="A590" s="1471" t="s">
        <v>3577</v>
      </c>
      <c r="B590" s="1512" t="s">
        <v>2052</v>
      </c>
      <c r="C590" s="1331"/>
      <c r="D590" s="1363"/>
      <c r="E590" s="1363"/>
      <c r="F590" s="1445"/>
      <c r="G590" s="1445"/>
      <c r="H590" s="1345"/>
      <c r="I590" s="1346"/>
      <c r="J590" s="1345"/>
      <c r="K590" s="1345"/>
      <c r="L590" s="1356">
        <f t="shared" si="19"/>
        <v>0</v>
      </c>
      <c r="M590" s="1345"/>
      <c r="N590" s="1357">
        <f t="shared" si="20"/>
        <v>0</v>
      </c>
    </row>
    <row r="591" spans="1:14" s="1347" customFormat="1" ht="31.5" x14ac:dyDescent="0.25">
      <c r="A591" s="1471" t="s">
        <v>3578</v>
      </c>
      <c r="B591" s="1512" t="s">
        <v>2053</v>
      </c>
      <c r="C591" s="1331"/>
      <c r="D591" s="1363"/>
      <c r="E591" s="1363"/>
      <c r="F591" s="1445"/>
      <c r="G591" s="1445"/>
      <c r="H591" s="1345"/>
      <c r="I591" s="1346"/>
      <c r="J591" s="1345"/>
      <c r="K591" s="1345"/>
      <c r="L591" s="1356">
        <f t="shared" si="19"/>
        <v>0</v>
      </c>
      <c r="M591" s="1345"/>
      <c r="N591" s="1357">
        <f t="shared" si="20"/>
        <v>0</v>
      </c>
    </row>
    <row r="592" spans="1:14" s="1347" customFormat="1" ht="31.5" x14ac:dyDescent="0.25">
      <c r="A592" s="1471" t="s">
        <v>3579</v>
      </c>
      <c r="B592" s="1512" t="s">
        <v>2054</v>
      </c>
      <c r="C592" s="1331"/>
      <c r="D592" s="1363"/>
      <c r="E592" s="1363"/>
      <c r="F592" s="1445"/>
      <c r="G592" s="1445"/>
      <c r="H592" s="1345"/>
      <c r="I592" s="1346"/>
      <c r="J592" s="1345"/>
      <c r="K592" s="1345"/>
      <c r="L592" s="1356">
        <f t="shared" si="19"/>
        <v>0</v>
      </c>
      <c r="M592" s="1345"/>
      <c r="N592" s="1357">
        <f t="shared" si="20"/>
        <v>0</v>
      </c>
    </row>
    <row r="593" spans="1:14" s="1347" customFormat="1" x14ac:dyDescent="0.25">
      <c r="A593" s="1471" t="s">
        <v>3580</v>
      </c>
      <c r="B593" s="1512" t="s">
        <v>3733</v>
      </c>
      <c r="C593" s="1331"/>
      <c r="D593" s="1363"/>
      <c r="E593" s="1363"/>
      <c r="F593" s="1445"/>
      <c r="G593" s="1445"/>
      <c r="H593" s="1345"/>
      <c r="I593" s="1346"/>
      <c r="J593" s="1345"/>
      <c r="K593" s="1345"/>
      <c r="L593" s="1356">
        <f t="shared" si="19"/>
        <v>0</v>
      </c>
      <c r="M593" s="1345"/>
      <c r="N593" s="1357">
        <f t="shared" si="20"/>
        <v>0</v>
      </c>
    </row>
    <row r="594" spans="1:14" s="1347" customFormat="1" x14ac:dyDescent="0.25">
      <c r="A594" s="1471" t="s">
        <v>3581</v>
      </c>
      <c r="B594" s="1512" t="s">
        <v>2055</v>
      </c>
      <c r="C594" s="1331"/>
      <c r="D594" s="1363"/>
      <c r="E594" s="1363"/>
      <c r="F594" s="1445"/>
      <c r="G594" s="1445"/>
      <c r="H594" s="1345"/>
      <c r="I594" s="1346"/>
      <c r="J594" s="1345"/>
      <c r="K594" s="1345"/>
      <c r="L594" s="1356">
        <f t="shared" si="19"/>
        <v>0</v>
      </c>
      <c r="M594" s="1345"/>
      <c r="N594" s="1357">
        <f t="shared" si="20"/>
        <v>0</v>
      </c>
    </row>
    <row r="595" spans="1:14" s="1347" customFormat="1" x14ac:dyDescent="0.25">
      <c r="A595" s="1469" t="s">
        <v>3372</v>
      </c>
      <c r="B595" s="1516" t="s">
        <v>3573</v>
      </c>
      <c r="C595" s="1447"/>
      <c r="D595" s="1363"/>
      <c r="E595" s="1363"/>
      <c r="F595" s="1445"/>
      <c r="G595" s="1445"/>
      <c r="H595" s="1345"/>
      <c r="I595" s="1346"/>
      <c r="J595" s="1345"/>
      <c r="K595" s="1345"/>
      <c r="L595" s="1356">
        <f t="shared" si="19"/>
        <v>0</v>
      </c>
      <c r="M595" s="1345"/>
      <c r="N595" s="1357">
        <f t="shared" si="20"/>
        <v>0</v>
      </c>
    </row>
    <row r="596" spans="1:14" s="1347" customFormat="1" x14ac:dyDescent="0.25">
      <c r="A596" s="1471" t="s">
        <v>2496</v>
      </c>
      <c r="B596" s="1505" t="s">
        <v>3729</v>
      </c>
      <c r="C596" s="1419"/>
      <c r="D596" s="1363"/>
      <c r="E596" s="1363"/>
      <c r="F596" s="1445"/>
      <c r="G596" s="1445"/>
      <c r="H596" s="1345"/>
      <c r="I596" s="1346"/>
      <c r="J596" s="1345"/>
      <c r="K596" s="1345"/>
      <c r="L596" s="1356">
        <f t="shared" si="19"/>
        <v>0</v>
      </c>
      <c r="M596" s="1345"/>
      <c r="N596" s="1357">
        <f t="shared" si="20"/>
        <v>0</v>
      </c>
    </row>
    <row r="597" spans="1:14" s="1347" customFormat="1" ht="31.5" x14ac:dyDescent="0.25">
      <c r="A597" s="1471" t="s">
        <v>3374</v>
      </c>
      <c r="B597" s="1505" t="s">
        <v>3730</v>
      </c>
      <c r="C597" s="1419"/>
      <c r="D597" s="1363"/>
      <c r="E597" s="1363"/>
      <c r="F597" s="1445"/>
      <c r="G597" s="1445"/>
      <c r="H597" s="1345"/>
      <c r="I597" s="1346"/>
      <c r="J597" s="1345"/>
      <c r="K597" s="1345"/>
      <c r="L597" s="1356">
        <f t="shared" si="19"/>
        <v>0</v>
      </c>
      <c r="M597" s="1345"/>
      <c r="N597" s="1357">
        <f t="shared" si="20"/>
        <v>0</v>
      </c>
    </row>
    <row r="598" spans="1:14" s="1347" customFormat="1" ht="31.5" x14ac:dyDescent="0.25">
      <c r="A598" s="1471" t="s">
        <v>3375</v>
      </c>
      <c r="B598" s="1505" t="s">
        <v>3731</v>
      </c>
      <c r="C598" s="1419"/>
      <c r="D598" s="1363"/>
      <c r="E598" s="1363"/>
      <c r="F598" s="1445"/>
      <c r="G598" s="1445"/>
      <c r="H598" s="1345"/>
      <c r="I598" s="1346"/>
      <c r="J598" s="1345"/>
      <c r="K598" s="1345"/>
      <c r="L598" s="1356">
        <f t="shared" si="19"/>
        <v>0</v>
      </c>
      <c r="M598" s="1345"/>
      <c r="N598" s="1357">
        <f t="shared" si="20"/>
        <v>0</v>
      </c>
    </row>
    <row r="599" spans="1:14" s="1347" customFormat="1" ht="31.5" x14ac:dyDescent="0.25">
      <c r="A599" s="1471" t="s">
        <v>3376</v>
      </c>
      <c r="B599" s="1505" t="s">
        <v>3732</v>
      </c>
      <c r="C599" s="1419"/>
      <c r="D599" s="1363"/>
      <c r="E599" s="1363"/>
      <c r="F599" s="1445"/>
      <c r="G599" s="1445"/>
      <c r="H599" s="1345"/>
      <c r="I599" s="1346"/>
      <c r="J599" s="1345"/>
      <c r="K599" s="1345"/>
      <c r="L599" s="1356">
        <f t="shared" si="19"/>
        <v>0</v>
      </c>
      <c r="M599" s="1345"/>
      <c r="N599" s="1357">
        <f t="shared" si="20"/>
        <v>0</v>
      </c>
    </row>
    <row r="600" spans="1:14" s="1347" customFormat="1" ht="31.5" x14ac:dyDescent="0.25">
      <c r="A600" s="1469" t="s">
        <v>3379</v>
      </c>
      <c r="B600" s="1513" t="s">
        <v>3574</v>
      </c>
      <c r="C600" s="1432"/>
      <c r="D600" s="1363"/>
      <c r="E600" s="1363"/>
      <c r="F600" s="1445"/>
      <c r="G600" s="1445"/>
      <c r="H600" s="1345"/>
      <c r="I600" s="1346"/>
      <c r="J600" s="1345"/>
      <c r="K600" s="1345"/>
      <c r="L600" s="1356">
        <f t="shared" si="19"/>
        <v>0</v>
      </c>
      <c r="M600" s="1345"/>
      <c r="N600" s="1357">
        <f t="shared" si="20"/>
        <v>0</v>
      </c>
    </row>
    <row r="601" spans="1:14" s="1347" customFormat="1" x14ac:dyDescent="0.25">
      <c r="A601" s="1471" t="s">
        <v>3505</v>
      </c>
      <c r="B601" s="1505" t="s">
        <v>1421</v>
      </c>
      <c r="C601" s="1419"/>
      <c r="D601" s="1363"/>
      <c r="E601" s="1363"/>
      <c r="F601" s="1445"/>
      <c r="G601" s="1445"/>
      <c r="H601" s="1345"/>
      <c r="I601" s="1346"/>
      <c r="J601" s="1345"/>
      <c r="K601" s="1345"/>
      <c r="L601" s="1356">
        <f t="shared" si="19"/>
        <v>0</v>
      </c>
      <c r="M601" s="1345"/>
      <c r="N601" s="1357">
        <f t="shared" si="20"/>
        <v>0</v>
      </c>
    </row>
    <row r="602" spans="1:14" s="1347" customFormat="1" x14ac:dyDescent="0.25">
      <c r="A602" s="1471" t="s">
        <v>3506</v>
      </c>
      <c r="B602" s="1505" t="s">
        <v>1420</v>
      </c>
      <c r="C602" s="1419"/>
      <c r="D602" s="1363"/>
      <c r="E602" s="1363"/>
      <c r="F602" s="1445"/>
      <c r="G602" s="1445"/>
      <c r="H602" s="1345"/>
      <c r="I602" s="1346"/>
      <c r="J602" s="1345"/>
      <c r="K602" s="1345"/>
      <c r="L602" s="1356">
        <f t="shared" si="19"/>
        <v>0</v>
      </c>
      <c r="M602" s="1345"/>
      <c r="N602" s="1357">
        <f t="shared" si="20"/>
        <v>0</v>
      </c>
    </row>
    <row r="603" spans="1:14" s="1347" customFormat="1" ht="31.5" x14ac:dyDescent="0.25">
      <c r="A603" s="1471" t="s">
        <v>3582</v>
      </c>
      <c r="B603" s="1505" t="s">
        <v>1416</v>
      </c>
      <c r="C603" s="1419"/>
      <c r="D603" s="1363"/>
      <c r="E603" s="1363"/>
      <c r="F603" s="1445"/>
      <c r="G603" s="1445"/>
      <c r="H603" s="1345"/>
      <c r="I603" s="1346"/>
      <c r="J603" s="1345"/>
      <c r="K603" s="1345"/>
      <c r="L603" s="1356">
        <f t="shared" si="19"/>
        <v>0</v>
      </c>
      <c r="M603" s="1345"/>
      <c r="N603" s="1357">
        <f t="shared" si="20"/>
        <v>0</v>
      </c>
    </row>
    <row r="604" spans="1:14" s="1347" customFormat="1" x14ac:dyDescent="0.25">
      <c r="A604" s="1471" t="s">
        <v>3583</v>
      </c>
      <c r="B604" s="1505" t="s">
        <v>1417</v>
      </c>
      <c r="C604" s="1419"/>
      <c r="D604" s="1363"/>
      <c r="E604" s="1363"/>
      <c r="F604" s="1445"/>
      <c r="G604" s="1445"/>
      <c r="H604" s="1345"/>
      <c r="I604" s="1346"/>
      <c r="J604" s="1345"/>
      <c r="K604" s="1345"/>
      <c r="L604" s="1356">
        <f t="shared" si="19"/>
        <v>0</v>
      </c>
      <c r="M604" s="1345"/>
      <c r="N604" s="1357">
        <f t="shared" si="20"/>
        <v>0</v>
      </c>
    </row>
    <row r="605" spans="1:14" s="1347" customFormat="1" x14ac:dyDescent="0.25">
      <c r="A605" s="1471" t="s">
        <v>3584</v>
      </c>
      <c r="B605" s="1505" t="s">
        <v>1418</v>
      </c>
      <c r="C605" s="1419"/>
      <c r="D605" s="1363"/>
      <c r="E605" s="1363"/>
      <c r="F605" s="1445"/>
      <c r="G605" s="1445"/>
      <c r="H605" s="1345"/>
      <c r="I605" s="1346"/>
      <c r="J605" s="1345"/>
      <c r="K605" s="1345"/>
      <c r="L605" s="1356">
        <f t="shared" si="19"/>
        <v>0</v>
      </c>
      <c r="M605" s="1345"/>
      <c r="N605" s="1357">
        <f t="shared" si="20"/>
        <v>0</v>
      </c>
    </row>
    <row r="606" spans="1:14" s="1347" customFormat="1" x14ac:dyDescent="0.25">
      <c r="A606" s="1471" t="s">
        <v>3585</v>
      </c>
      <c r="B606" s="1505" t="s">
        <v>1419</v>
      </c>
      <c r="C606" s="1419"/>
      <c r="D606" s="1363"/>
      <c r="E606" s="1363"/>
      <c r="F606" s="1445"/>
      <c r="G606" s="1445"/>
      <c r="H606" s="1345"/>
      <c r="I606" s="1346"/>
      <c r="J606" s="1345"/>
      <c r="K606" s="1345"/>
      <c r="L606" s="1356">
        <f t="shared" si="19"/>
        <v>0</v>
      </c>
      <c r="M606" s="1345"/>
      <c r="N606" s="1357">
        <f t="shared" si="20"/>
        <v>0</v>
      </c>
    </row>
    <row r="607" spans="1:14" s="1467" customFormat="1" x14ac:dyDescent="0.25">
      <c r="A607" s="1469" t="s">
        <v>3380</v>
      </c>
      <c r="B607" s="1516" t="s">
        <v>3586</v>
      </c>
      <c r="C607" s="1447"/>
      <c r="D607" s="1464"/>
      <c r="E607" s="1464"/>
      <c r="F607" s="1465"/>
      <c r="G607" s="1465"/>
      <c r="H607" s="1466"/>
      <c r="I607" s="1378"/>
      <c r="J607" s="1466"/>
      <c r="K607" s="1466"/>
      <c r="L607" s="1356">
        <f t="shared" si="19"/>
        <v>0</v>
      </c>
      <c r="M607" s="1466"/>
      <c r="N607" s="1357">
        <f t="shared" si="20"/>
        <v>0</v>
      </c>
    </row>
    <row r="608" spans="1:14" s="1347" customFormat="1" x14ac:dyDescent="0.25">
      <c r="A608" s="1471" t="s">
        <v>3382</v>
      </c>
      <c r="B608" s="1482" t="s">
        <v>3587</v>
      </c>
      <c r="C608" s="1381"/>
      <c r="D608" s="1363"/>
      <c r="E608" s="1363"/>
      <c r="F608" s="1445"/>
      <c r="G608" s="1445"/>
      <c r="H608" s="1345"/>
      <c r="I608" s="1346"/>
      <c r="J608" s="1345"/>
      <c r="K608" s="1345"/>
      <c r="L608" s="1356">
        <f t="shared" si="19"/>
        <v>0</v>
      </c>
      <c r="M608" s="1345"/>
      <c r="N608" s="1357">
        <f t="shared" si="20"/>
        <v>0</v>
      </c>
    </row>
    <row r="609" spans="1:14" s="1347" customFormat="1" x14ac:dyDescent="0.25">
      <c r="A609" s="1471" t="s">
        <v>3383</v>
      </c>
      <c r="B609" s="1482" t="s">
        <v>3588</v>
      </c>
      <c r="C609" s="1381"/>
      <c r="D609" s="1363"/>
      <c r="E609" s="1363"/>
      <c r="F609" s="1445"/>
      <c r="G609" s="1445"/>
      <c r="H609" s="1345"/>
      <c r="I609" s="1346"/>
      <c r="J609" s="1345"/>
      <c r="K609" s="1345"/>
      <c r="L609" s="1356">
        <f t="shared" si="19"/>
        <v>0</v>
      </c>
      <c r="M609" s="1345"/>
      <c r="N609" s="1357">
        <f t="shared" si="20"/>
        <v>0</v>
      </c>
    </row>
    <row r="610" spans="1:14" x14ac:dyDescent="0.25">
      <c r="B610" s="1341"/>
      <c r="C610" s="1341"/>
    </row>
  </sheetData>
  <sheetProtection algorithmName="SHA-512" hashValue="5Fzhsl6pQ2/cTFZGXHlL4H6WQ3fQf8hfGGlB3GgRzePmXj1hERnX8yvCS8KOJRW87xpZ84Gu0BL/nGATKznCtQ==" saltValue="ps3Er5lLz6fOgBja6z7xNQ==" spinCount="100000" sheet="1" objects="1" scenarios="1"/>
  <protectedRanges>
    <protectedRange sqref="C11:N609" name="Диапазон1"/>
  </protectedRanges>
  <customSheetViews>
    <customSheetView guid="{F3B14F56-91BF-4C3A-865D-512A27B3E4B4}" showPageBreaks="1" printArea="1">
      <selection activeCell="E7" sqref="E7"/>
      <pageMargins left="0.70866141732283472" right="0.70866141732283472" top="0.74803149606299213" bottom="0.74803149606299213" header="0.31496062992125984" footer="0.31496062992125984"/>
      <pageSetup paperSize="9" scale="75" fitToHeight="12" orientation="portrait" r:id="rId1"/>
    </customSheetView>
    <customSheetView guid="{0A0048A5-B70C-4126-A000-7CF0C35E5D5A}" scale="70" showPageBreaks="1" fitToPage="1" hiddenRows="1" hiddenColumns="1">
      <pane xSplit="20" ySplit="3" topLeftCell="U108" activePane="bottomRight" state="frozen"/>
      <selection pane="bottomRight" activeCell="V108" sqref="V108"/>
      <pageMargins left="0.7" right="0.7" top="0.75" bottom="0.75" header="0.3" footer="0.3"/>
      <pageSetup paperSize="9" scale="10" fitToHeight="0" orientation="landscape" r:id="rId2"/>
    </customSheetView>
    <customSheetView guid="{080A066A-F75E-47CD-9B48-47528DF543D7}" scale="75" showPageBreaks="1" fitToPage="1" printArea="1" hiddenColumns="1" view="pageBreakPreview" topLeftCell="Z2358">
      <selection activeCell="AK2358" sqref="AK2358"/>
      <rowBreaks count="4" manualBreakCount="4">
        <brk id="243" max="36" man="1"/>
        <brk id="1367" max="37" man="1"/>
        <brk id="1380" max="37" man="1"/>
        <brk id="1528" max="37" man="1"/>
      </rowBreaks>
      <pageMargins left="0.70866141732283472" right="0.70866141732283472" top="0.74803149606299213" bottom="0.74803149606299213" header="0.31496062992125984" footer="0.31496062992125984"/>
      <pageSetup paperSize="9" scale="21" fitToHeight="0" orientation="landscape" r:id="rId3"/>
    </customSheetView>
    <customSheetView guid="{0AF74EA1-C1E5-43A1-B67D-73EC02324901}" scale="80" showPageBreaks="1" fitToPage="1" printArea="1" hiddenColumns="1" view="pageBreakPreview">
      <selection activeCell="B12" sqref="B12"/>
      <rowBreaks count="3" manualBreakCount="3">
        <brk id="223" max="36" man="1"/>
        <brk id="1214" max="37" man="1"/>
        <brk id="1241" max="37" man="1"/>
      </rowBreaks>
      <pageMargins left="0.70866141732283472" right="0.70866141732283472" top="0.74803149606299213" bottom="0.74803149606299213" header="0.31496062992125984" footer="0.31496062992125984"/>
      <pageSetup paperSize="9" scale="22" fitToHeight="0" orientation="landscape" r:id="rId4"/>
    </customSheetView>
    <customSheetView guid="{B6DBF93D-5650-4295-91BF-EB1B834A658C}" scale="59" hiddenColumns="1" topLeftCell="A524">
      <selection activeCell="V508" sqref="V508"/>
      <rowBreaks count="1" manualBreakCount="1">
        <brk id="239" max="36" man="1"/>
      </rowBreaks>
      <pageMargins left="0.70866141732283472" right="0.70866141732283472" top="0.74803149606299213" bottom="0.74803149606299213" header="0.31496062992125984" footer="0.31496062992125984"/>
      <pageSetup paperSize="9" scale="10" orientation="landscape" r:id="rId5"/>
    </customSheetView>
    <customSheetView guid="{A219E438-366C-4377-B6F8-4784CEE8DD04}" scale="78" showPageBreaks="1" printArea="1" hiddenColumns="1" view="pageBreakPreview" topLeftCell="A580">
      <selection activeCell="B1031" sqref="B1031"/>
      <rowBreaks count="1" manualBreakCount="1">
        <brk id="172" max="36" man="1"/>
      </rowBreaks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E0ADDD1A-8DAB-4EE6-AB96-5164D2031A1E}" scale="69" showPageBreaks="1" fitToPage="1" printArea="1" hiddenColumns="1" view="pageBreakPreview" topLeftCell="X1373">
      <selection activeCell="AA1377" sqref="AA1377"/>
      <rowBreaks count="4" manualBreakCount="4">
        <brk id="248" max="36" man="1"/>
        <brk id="1379" max="37" man="1"/>
        <brk id="1392" max="37" man="1"/>
        <brk id="1541" max="37" man="1"/>
      </rowBreaks>
      <pageMargins left="0.70866141732283472" right="0.70866141732283472" top="0.74803149606299213" bottom="0.74803149606299213" header="0.31496062992125984" footer="0.31496062992125984"/>
      <pageSetup paperSize="9" scale="21" fitToHeight="0" orientation="landscape" r:id="rId7"/>
    </customSheetView>
    <customSheetView guid="{C8265C1C-F0CA-41D5-A350-244C3F45C040}" scale="80" showPageBreaks="1" fitToPage="1" printArea="1" view="pageBreakPreview" topLeftCell="A95">
      <selection activeCell="V96" sqref="V96"/>
      <rowBreaks count="7" manualBreakCount="7">
        <brk id="61" max="37" man="1"/>
        <brk id="106" max="37" man="1"/>
        <brk id="263" max="36" man="1"/>
        <brk id="783" max="37" man="1"/>
        <brk id="820" max="37" man="1"/>
        <brk id="1272" max="37" man="1"/>
        <brk id="1306" max="37" man="1"/>
      </rowBreaks>
      <pageMargins left="0.70866141732283472" right="0.70866141732283472" top="0.74803149606299213" bottom="0.74803149606299213" header="0.31496062992125984" footer="0.31496062992125984"/>
      <pageSetup paperSize="9" scale="18" fitToHeight="0" orientation="landscape" r:id="rId8"/>
    </customSheetView>
    <customSheetView guid="{F89A76AB-A521-41B4-9D50-91F3901937D6}" scale="80" showPageBreaks="1" fitToPage="1" printArea="1" view="pageBreakPreview" topLeftCell="N698">
      <selection activeCell="T702" sqref="T702"/>
      <rowBreaks count="7" manualBreakCount="7">
        <brk id="61" max="37" man="1"/>
        <brk id="106" max="37" man="1"/>
        <brk id="263" max="36" man="1"/>
        <brk id="784" max="37" man="1"/>
        <brk id="821" max="37" man="1"/>
        <brk id="1276" max="37" man="1"/>
        <brk id="1310" max="37" man="1"/>
      </rowBreaks>
      <pageMargins left="0.70866141732283472" right="0.70866141732283472" top="0.74803149606299213" bottom="0.74803149606299213" header="0.31496062992125984" footer="0.31496062992125984"/>
      <pageSetup paperSize="9" scale="16" fitToHeight="0" orientation="landscape" r:id="rId9"/>
    </customSheetView>
    <customSheetView guid="{3B6F4D1C-2930-48AB-9B0F-ADA5F4FF7D0C}" scale="80" showPageBreaks="1" fitToPage="1" printArea="1" view="pageBreakPreview">
      <selection activeCell="F7" sqref="F7"/>
      <rowBreaks count="7" manualBreakCount="7">
        <brk id="61" max="37" man="1"/>
        <brk id="106" max="37" man="1"/>
        <brk id="263" max="36" man="1"/>
        <brk id="783" max="37" man="1"/>
        <brk id="820" max="37" man="1"/>
        <brk id="1272" max="37" man="1"/>
        <brk id="1306" max="37" man="1"/>
      </rowBreaks>
      <pageMargins left="0.70866141732283472" right="0.70866141732283472" top="0.74803149606299213" bottom="0.74803149606299213" header="0.31496062992125984" footer="0.31496062992125984"/>
      <pageSetup paperSize="9" scale="16" fitToHeight="0" orientation="landscape" r:id="rId10"/>
    </customSheetView>
    <customSheetView guid="{E527C8D5-9B98-49B4-B380-73709A223618}" showPageBreaks="1" printArea="1">
      <pane ySplit="1" topLeftCell="A2" activePane="bottomLeft" state="frozen"/>
      <selection pane="bottomLeft" activeCell="B9" sqref="B9"/>
      <pageMargins left="0.70866141732283472" right="0.70866141732283472" top="0.74803149606299213" bottom="0.74803149606299213" header="0.31496062992125984" footer="0.31496062992125984"/>
      <pageSetup paperSize="9" scale="75" fitToHeight="12" orientation="portrait" r:id="rId11"/>
    </customSheetView>
  </customSheetViews>
  <mergeCells count="6">
    <mergeCell ref="A404:B404"/>
    <mergeCell ref="A9:B9"/>
    <mergeCell ref="A52:B52"/>
    <mergeCell ref="A58:B58"/>
    <mergeCell ref="A73:B73"/>
    <mergeCell ref="A82:B82"/>
  </mergeCells>
  <phoneticPr fontId="75" type="noConversion"/>
  <pageMargins left="0.70866141732283472" right="0.70866141732283472" top="0.74803149606299213" bottom="0.74803149606299213" header="0.31496062992125984" footer="0.31496062992125984"/>
  <pageSetup paperSize="9" scale="75" fitToHeight="12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3B14F56-91BF-4C3A-865D-512A27B3E4B4}" state="hidden">
      <pageMargins left="0.7" right="0.7" top="0.75" bottom="0.75" header="0.3" footer="0.3"/>
      <pageSetup paperSize="9" orientation="portrait" r:id="rId1"/>
    </customSheetView>
    <customSheetView guid="{0A0048A5-B70C-4126-A000-7CF0C35E5D5A}" state="hidden">
      <pageMargins left="0.7" right="0.7" top="0.75" bottom="0.75" header="0.3" footer="0.3"/>
    </customSheetView>
    <customSheetView guid="{C8265C1C-F0CA-41D5-A350-244C3F45C040}" state="hidden">
      <pageMargins left="0.7" right="0.7" top="0.75" bottom="0.75" header="0.3" footer="0.3"/>
      <pageSetup paperSize="9" orientation="portrait" r:id="rId2"/>
    </customSheetView>
    <customSheetView guid="{F89A76AB-A521-41B4-9D50-91F3901937D6}" state="hidden">
      <pageMargins left="0.7" right="0.7" top="0.75" bottom="0.75" header="0.3" footer="0.3"/>
      <pageSetup paperSize="9" orientation="portrait" r:id="rId3"/>
    </customSheetView>
    <customSheetView guid="{3B6F4D1C-2930-48AB-9B0F-ADA5F4FF7D0C}" state="hidden">
      <pageMargins left="0.7" right="0.7" top="0.75" bottom="0.75" header="0.3" footer="0.3"/>
      <pageSetup paperSize="9" orientation="portrait" r:id="rId4"/>
    </customSheetView>
    <customSheetView guid="{E527C8D5-9B98-49B4-B380-73709A223618}" state="hidden"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3B14F56-91BF-4C3A-865D-512A27B3E4B4}" state="hidden">
      <pageMargins left="0.7" right="0.7" top="0.75" bottom="0.75" header="0.3" footer="0.3"/>
      <pageSetup paperSize="9" orientation="portrait" r:id="rId1"/>
    </customSheetView>
    <customSheetView guid="{0A0048A5-B70C-4126-A000-7CF0C35E5D5A}" state="hidden">
      <pageMargins left="0.7" right="0.7" top="0.75" bottom="0.75" header="0.3" footer="0.3"/>
    </customSheetView>
    <customSheetView guid="{C8265C1C-F0CA-41D5-A350-244C3F45C040}" state="hidden">
      <pageMargins left="0.7" right="0.7" top="0.75" bottom="0.75" header="0.3" footer="0.3"/>
      <pageSetup paperSize="9" orientation="portrait" r:id="rId2"/>
    </customSheetView>
    <customSheetView guid="{F89A76AB-A521-41B4-9D50-91F3901937D6}" state="hidden">
      <pageMargins left="0.7" right="0.7" top="0.75" bottom="0.75" header="0.3" footer="0.3"/>
      <pageSetup paperSize="9" orientation="portrait" r:id="rId3"/>
    </customSheetView>
    <customSheetView guid="{3B6F4D1C-2930-48AB-9B0F-ADA5F4FF7D0C}" state="hidden">
      <pageMargins left="0.7" right="0.7" top="0.75" bottom="0.75" header="0.3" footer="0.3"/>
      <pageSetup paperSize="9" orientation="portrait" r:id="rId4"/>
    </customSheetView>
    <customSheetView guid="{E527C8D5-9B98-49B4-B380-73709A223618}" state="hidden"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view="pageBreakPreview" topLeftCell="A7" zoomScale="80" zoomScaleNormal="80" zoomScaleSheetLayoutView="80" workbookViewId="0">
      <selection activeCell="G5" sqref="G5"/>
    </sheetView>
  </sheetViews>
  <sheetFormatPr defaultRowHeight="15.75" x14ac:dyDescent="0.25"/>
  <cols>
    <col min="1" max="1" width="9.28515625" style="110" bestFit="1" customWidth="1"/>
    <col min="2" max="2" width="36.7109375" style="110" customWidth="1"/>
    <col min="3" max="3" width="9.85546875" style="110" bestFit="1" customWidth="1"/>
    <col min="4" max="4" width="16" style="110" bestFit="1" customWidth="1"/>
    <col min="5" max="5" width="19.85546875" style="843" customWidth="1"/>
    <col min="6" max="6" width="19.85546875" style="110" customWidth="1"/>
    <col min="7" max="7" width="103.85546875" style="110" customWidth="1"/>
    <col min="8" max="8" width="19.85546875" style="110" customWidth="1"/>
    <col min="9" max="9" width="18.7109375" style="110" customWidth="1"/>
    <col min="10" max="10" width="20.5703125" style="110" customWidth="1"/>
    <col min="11" max="11" width="9.140625" style="110"/>
    <col min="12" max="12" width="13.7109375" style="110" customWidth="1"/>
    <col min="13" max="13" width="9.140625" style="110"/>
    <col min="14" max="14" width="9.28515625" style="110" bestFit="1" customWidth="1"/>
    <col min="15" max="15" width="15.140625" style="110" bestFit="1" customWidth="1"/>
    <col min="16" max="16" width="9.28515625" style="110" bestFit="1" customWidth="1"/>
    <col min="17" max="17" width="19.5703125" style="110" customWidth="1"/>
    <col min="18" max="18" width="14.140625" style="110" customWidth="1"/>
    <col min="19" max="19" width="14.140625" style="843" customWidth="1"/>
    <col min="20" max="20" width="16.42578125" style="110" customWidth="1"/>
    <col min="21" max="21" width="13" style="110" bestFit="1" customWidth="1"/>
    <col min="22" max="22" width="32.42578125" style="110" customWidth="1"/>
    <col min="23" max="23" width="15.28515625" style="110" customWidth="1"/>
    <col min="24" max="24" width="37.28515625" style="110" customWidth="1"/>
    <col min="25" max="16384" width="9.140625" style="110"/>
  </cols>
  <sheetData>
    <row r="1" spans="1:23" s="75" customFormat="1" ht="27.75" customHeight="1" x14ac:dyDescent="0.25">
      <c r="A1" s="86"/>
      <c r="B1" s="110" t="s">
        <v>610</v>
      </c>
      <c r="C1" s="110"/>
      <c r="D1" s="110"/>
      <c r="E1" s="843"/>
      <c r="F1" s="110"/>
      <c r="G1" s="110"/>
      <c r="Q1" s="211"/>
    </row>
    <row r="2" spans="1:23" s="75" customFormat="1" ht="27.75" customHeight="1" x14ac:dyDescent="0.25">
      <c r="A2" s="86"/>
      <c r="B2" s="848" t="s">
        <v>3256</v>
      </c>
      <c r="C2" s="110"/>
      <c r="D2" s="110"/>
      <c r="E2" s="843"/>
      <c r="F2" s="110"/>
      <c r="G2" s="110"/>
      <c r="Q2" s="211"/>
    </row>
    <row r="3" spans="1:23" s="82" customFormat="1" ht="57" customHeight="1" x14ac:dyDescent="0.25">
      <c r="A3" s="76" t="s">
        <v>602</v>
      </c>
      <c r="B3" s="77" t="s">
        <v>603</v>
      </c>
      <c r="C3" s="78" t="s">
        <v>604</v>
      </c>
      <c r="D3" s="79" t="s">
        <v>605</v>
      </c>
      <c r="E3" s="107" t="s">
        <v>606</v>
      </c>
      <c r="F3" s="80" t="s">
        <v>301</v>
      </c>
      <c r="G3" s="87"/>
      <c r="H3" s="80" t="s">
        <v>303</v>
      </c>
      <c r="I3" s="80" t="s">
        <v>304</v>
      </c>
      <c r="J3" s="80" t="s">
        <v>305</v>
      </c>
      <c r="K3" s="88" t="s">
        <v>306</v>
      </c>
      <c r="L3" s="13"/>
      <c r="M3" s="13"/>
      <c r="N3" s="80"/>
      <c r="O3" s="80" t="s">
        <v>307</v>
      </c>
      <c r="P3" s="80" t="s">
        <v>308</v>
      </c>
      <c r="Q3" s="229"/>
      <c r="R3" s="81" t="s">
        <v>309</v>
      </c>
      <c r="S3" s="80" t="s">
        <v>607</v>
      </c>
      <c r="T3" s="13"/>
      <c r="U3" s="81" t="s">
        <v>311</v>
      </c>
      <c r="V3" s="81" t="s">
        <v>25</v>
      </c>
      <c r="W3" s="80" t="s">
        <v>304</v>
      </c>
    </row>
    <row r="4" spans="1:23" s="82" customFormat="1" x14ac:dyDescent="0.25">
      <c r="A4" s="13"/>
      <c r="B4" s="849"/>
      <c r="C4" s="849"/>
      <c r="D4" s="849"/>
      <c r="E4" s="850"/>
      <c r="F4" s="849"/>
      <c r="G4" s="182" t="s">
        <v>608</v>
      </c>
      <c r="H4" s="13"/>
      <c r="I4" s="13"/>
      <c r="J4" s="13"/>
      <c r="K4" s="89" t="s">
        <v>312</v>
      </c>
      <c r="L4" s="87" t="s">
        <v>313</v>
      </c>
      <c r="M4" s="87" t="s">
        <v>314</v>
      </c>
      <c r="N4" s="87" t="s">
        <v>315</v>
      </c>
      <c r="O4" s="13"/>
      <c r="P4" s="83"/>
      <c r="Q4" s="212"/>
      <c r="R4" s="83"/>
      <c r="S4" s="83"/>
      <c r="T4" s="83"/>
      <c r="U4" s="83"/>
      <c r="V4" s="83"/>
      <c r="W4" s="83"/>
    </row>
    <row r="5" spans="1:23" s="85" customFormat="1" ht="32.25" customHeight="1" x14ac:dyDescent="0.25">
      <c r="A5" s="183"/>
      <c r="B5" s="1291" t="s">
        <v>609</v>
      </c>
      <c r="C5" s="1292"/>
      <c r="D5" s="1292"/>
      <c r="E5" s="1293"/>
      <c r="F5" s="851"/>
      <c r="G5" s="186"/>
      <c r="H5" s="181"/>
      <c r="I5" s="92"/>
      <c r="J5" s="92"/>
      <c r="K5" s="92"/>
      <c r="L5" s="92"/>
      <c r="M5" s="92"/>
      <c r="N5" s="92"/>
      <c r="O5" s="92"/>
      <c r="P5" s="92"/>
      <c r="Q5" s="192"/>
      <c r="R5" s="92"/>
      <c r="S5" s="92"/>
      <c r="T5" s="92"/>
      <c r="U5" s="92"/>
      <c r="V5" s="92"/>
      <c r="W5" s="92"/>
    </row>
    <row r="6" spans="1:23" ht="118.5" customHeight="1" x14ac:dyDescent="0.25">
      <c r="A6" s="184" t="s">
        <v>714</v>
      </c>
      <c r="B6" s="152" t="s">
        <v>177</v>
      </c>
      <c r="C6" s="152">
        <v>1</v>
      </c>
      <c r="D6" s="152"/>
      <c r="E6" s="852">
        <v>300000</v>
      </c>
      <c r="F6" s="853" t="s">
        <v>2151</v>
      </c>
      <c r="G6" s="813" t="s">
        <v>2498</v>
      </c>
      <c r="H6" s="7" t="s">
        <v>2078</v>
      </c>
      <c r="J6" s="13" t="s">
        <v>2155</v>
      </c>
      <c r="K6" s="13"/>
      <c r="L6" s="13">
        <v>152968.44</v>
      </c>
      <c r="M6" s="13"/>
      <c r="N6" s="13"/>
      <c r="O6" s="13"/>
      <c r="P6" s="13"/>
      <c r="Q6" s="229"/>
      <c r="R6" s="13"/>
      <c r="S6" s="13"/>
      <c r="T6" s="13"/>
      <c r="U6" s="13"/>
      <c r="V6" s="224" t="s">
        <v>2592</v>
      </c>
      <c r="W6" s="13" t="s">
        <v>386</v>
      </c>
    </row>
    <row r="7" spans="1:23" ht="201.75" customHeight="1" x14ac:dyDescent="0.25">
      <c r="A7" s="61" t="s">
        <v>729</v>
      </c>
      <c r="B7" s="39" t="s">
        <v>186</v>
      </c>
      <c r="C7" s="98">
        <v>1</v>
      </c>
      <c r="D7" s="99"/>
      <c r="E7" s="99">
        <v>100000</v>
      </c>
      <c r="F7" s="84" t="s">
        <v>1331</v>
      </c>
      <c r="G7" s="494" t="s">
        <v>2466</v>
      </c>
      <c r="H7" s="39" t="s">
        <v>2506</v>
      </c>
      <c r="I7" s="58"/>
      <c r="J7" s="58"/>
      <c r="K7" s="58"/>
      <c r="L7" s="58"/>
      <c r="M7" s="58"/>
      <c r="N7" s="58"/>
      <c r="O7" s="58"/>
      <c r="P7" s="836"/>
      <c r="Q7" s="108"/>
      <c r="R7" s="58"/>
      <c r="S7" s="58"/>
      <c r="T7" s="58"/>
      <c r="U7" s="58"/>
      <c r="V7" s="224" t="s">
        <v>2508</v>
      </c>
      <c r="W7" s="58" t="s">
        <v>467</v>
      </c>
    </row>
    <row r="8" spans="1:23" ht="147" customHeight="1" x14ac:dyDescent="0.25">
      <c r="A8" s="185" t="s">
        <v>723</v>
      </c>
      <c r="B8" s="101" t="s">
        <v>730</v>
      </c>
      <c r="C8" s="102">
        <v>20</v>
      </c>
      <c r="D8" s="103"/>
      <c r="E8" s="103">
        <v>54133</v>
      </c>
      <c r="F8" s="84" t="s">
        <v>731</v>
      </c>
      <c r="G8" s="39" t="s">
        <v>1274</v>
      </c>
      <c r="H8" s="221" t="s">
        <v>732</v>
      </c>
      <c r="I8" s="216" t="s">
        <v>733</v>
      </c>
      <c r="J8" s="216" t="s">
        <v>734</v>
      </c>
      <c r="K8" s="216"/>
      <c r="L8" s="216"/>
      <c r="M8" s="216">
        <v>83132.800000000003</v>
      </c>
      <c r="N8" s="216"/>
      <c r="O8" s="216" t="s">
        <v>735</v>
      </c>
      <c r="P8" s="218">
        <v>43795</v>
      </c>
      <c r="Q8" s="217">
        <v>29000</v>
      </c>
      <c r="R8" s="218">
        <v>43853</v>
      </c>
      <c r="S8" s="216"/>
      <c r="T8" s="216"/>
      <c r="U8" s="216"/>
      <c r="V8" s="219" t="s">
        <v>1278</v>
      </c>
      <c r="W8" s="216" t="s">
        <v>424</v>
      </c>
    </row>
    <row r="9" spans="1:23" ht="47.25" x14ac:dyDescent="0.25">
      <c r="A9" s="185"/>
      <c r="B9" s="101"/>
      <c r="C9" s="102"/>
      <c r="D9" s="103"/>
      <c r="E9" s="103"/>
      <c r="F9" s="84"/>
      <c r="G9" s="39"/>
      <c r="H9" s="221"/>
      <c r="I9" s="216"/>
      <c r="J9" s="216"/>
      <c r="K9" s="216"/>
      <c r="L9" s="216"/>
      <c r="M9" s="216"/>
      <c r="N9" s="216"/>
      <c r="O9" s="216" t="s">
        <v>864</v>
      </c>
      <c r="P9" s="218">
        <v>43869</v>
      </c>
      <c r="Q9" s="217">
        <v>54132.800000000003</v>
      </c>
      <c r="R9" s="218"/>
      <c r="S9" s="216"/>
      <c r="T9" s="216"/>
      <c r="U9" s="216"/>
      <c r="V9" s="216"/>
      <c r="W9" s="216"/>
    </row>
    <row r="10" spans="1:23" ht="120" customHeight="1" x14ac:dyDescent="0.25">
      <c r="A10" s="159" t="s">
        <v>715</v>
      </c>
      <c r="B10" s="93" t="s">
        <v>736</v>
      </c>
      <c r="C10" s="104">
        <v>2</v>
      </c>
      <c r="D10" s="105"/>
      <c r="E10" s="95">
        <v>240932</v>
      </c>
      <c r="F10" s="84" t="s">
        <v>737</v>
      </c>
      <c r="G10" s="39" t="s">
        <v>1275</v>
      </c>
      <c r="H10" s="216" t="s">
        <v>738</v>
      </c>
      <c r="I10" s="216" t="s">
        <v>333</v>
      </c>
      <c r="J10" s="216" t="s">
        <v>739</v>
      </c>
      <c r="K10" s="216"/>
      <c r="L10" s="216"/>
      <c r="M10" s="216">
        <v>240932.54</v>
      </c>
      <c r="N10" s="216"/>
      <c r="O10" s="216" t="s">
        <v>868</v>
      </c>
      <c r="P10" s="218">
        <v>43893</v>
      </c>
      <c r="Q10" s="217">
        <v>240723.98</v>
      </c>
      <c r="R10" s="216" t="s">
        <v>886</v>
      </c>
      <c r="S10" s="218"/>
      <c r="T10" s="216"/>
      <c r="U10" s="216" t="s">
        <v>889</v>
      </c>
      <c r="V10" s="219" t="s">
        <v>921</v>
      </c>
      <c r="W10" s="216" t="s">
        <v>464</v>
      </c>
    </row>
    <row r="11" spans="1:23" x14ac:dyDescent="0.25">
      <c r="A11" s="159"/>
      <c r="B11" s="93"/>
      <c r="C11" s="104"/>
      <c r="D11" s="105"/>
      <c r="E11" s="95"/>
      <c r="F11" s="84"/>
      <c r="G11" s="39"/>
      <c r="H11" s="216"/>
      <c r="I11" s="216"/>
      <c r="J11" s="216"/>
      <c r="K11" s="216"/>
      <c r="L11" s="216"/>
      <c r="M11" s="216"/>
      <c r="N11" s="216"/>
      <c r="O11" s="216" t="s">
        <v>552</v>
      </c>
      <c r="P11" s="218">
        <v>43893</v>
      </c>
      <c r="Q11" s="217">
        <v>208.56</v>
      </c>
      <c r="R11" s="216"/>
      <c r="S11" s="218"/>
      <c r="T11" s="216"/>
      <c r="U11" s="216"/>
      <c r="V11" s="219"/>
      <c r="W11" s="216"/>
    </row>
    <row r="12" spans="1:23" x14ac:dyDescent="0.25">
      <c r="A12" s="159"/>
      <c r="B12" s="93"/>
      <c r="C12" s="104"/>
      <c r="D12" s="105"/>
      <c r="E12" s="95"/>
      <c r="F12" s="84"/>
      <c r="G12" s="39"/>
      <c r="H12" s="216"/>
      <c r="I12" s="216"/>
      <c r="J12" s="216"/>
      <c r="K12" s="216"/>
      <c r="L12" s="216"/>
      <c r="M12" s="216"/>
      <c r="N12" s="216"/>
      <c r="O12" s="216" t="s">
        <v>552</v>
      </c>
      <c r="P12" s="218">
        <v>43901</v>
      </c>
      <c r="Q12" s="217">
        <v>2166.52</v>
      </c>
      <c r="R12" s="216"/>
      <c r="S12" s="218"/>
      <c r="T12" s="216"/>
      <c r="U12" s="216"/>
      <c r="V12" s="219"/>
      <c r="W12" s="216"/>
    </row>
    <row r="13" spans="1:23" ht="47.25" x14ac:dyDescent="0.25">
      <c r="A13" s="159"/>
      <c r="B13" s="93"/>
      <c r="C13" s="104"/>
      <c r="D13" s="105"/>
      <c r="E13" s="95"/>
      <c r="F13" s="84"/>
      <c r="G13" s="39"/>
      <c r="H13" s="216"/>
      <c r="I13" s="216"/>
      <c r="J13" s="216"/>
      <c r="K13" s="216"/>
      <c r="L13" s="216"/>
      <c r="M13" s="216"/>
      <c r="N13" s="216"/>
      <c r="O13" s="216" t="s">
        <v>918</v>
      </c>
      <c r="P13" s="218">
        <v>43906</v>
      </c>
      <c r="Q13" s="217">
        <v>208.56</v>
      </c>
      <c r="R13" s="218">
        <v>43886</v>
      </c>
      <c r="S13" s="218"/>
      <c r="T13" s="216"/>
      <c r="U13" s="216"/>
      <c r="V13" s="219"/>
      <c r="W13" s="216"/>
    </row>
    <row r="14" spans="1:23" x14ac:dyDescent="0.25">
      <c r="A14" s="159"/>
      <c r="B14" s="93"/>
      <c r="C14" s="104"/>
      <c r="D14" s="105"/>
      <c r="E14" s="95"/>
      <c r="F14" s="84"/>
      <c r="G14" s="39"/>
      <c r="H14" s="216"/>
      <c r="I14" s="216"/>
      <c r="J14" s="216"/>
      <c r="K14" s="216"/>
      <c r="L14" s="216"/>
      <c r="M14" s="216"/>
      <c r="N14" s="216"/>
      <c r="O14" s="216" t="s">
        <v>552</v>
      </c>
      <c r="P14" s="218">
        <v>43991</v>
      </c>
      <c r="Q14" s="217">
        <v>1.48</v>
      </c>
      <c r="R14" s="218"/>
      <c r="S14" s="218"/>
      <c r="T14" s="216"/>
      <c r="U14" s="216"/>
      <c r="V14" s="219"/>
      <c r="W14" s="216"/>
    </row>
    <row r="15" spans="1:23" s="85" customFormat="1" ht="151.5" customHeight="1" x14ac:dyDescent="0.25">
      <c r="A15" s="159" t="s">
        <v>740</v>
      </c>
      <c r="B15" s="77" t="s">
        <v>724</v>
      </c>
      <c r="C15" s="53">
        <v>1</v>
      </c>
      <c r="D15" s="94"/>
      <c r="E15" s="94">
        <v>152000</v>
      </c>
      <c r="F15" s="84" t="s">
        <v>727</v>
      </c>
      <c r="G15" s="39" t="s">
        <v>2277</v>
      </c>
      <c r="H15" s="216" t="s">
        <v>728</v>
      </c>
      <c r="I15" s="216"/>
      <c r="J15" s="216" t="s">
        <v>725</v>
      </c>
      <c r="K15" s="216"/>
      <c r="L15" s="216"/>
      <c r="M15" s="216">
        <v>150064.09</v>
      </c>
      <c r="N15" s="216"/>
      <c r="O15" s="216" t="s">
        <v>838</v>
      </c>
      <c r="P15" s="216"/>
      <c r="Q15" s="217"/>
      <c r="R15" s="218">
        <v>43822</v>
      </c>
      <c r="S15" s="216"/>
      <c r="T15" s="216"/>
      <c r="U15" s="218">
        <v>43829</v>
      </c>
      <c r="V15" s="219" t="s">
        <v>1952</v>
      </c>
      <c r="W15" s="216" t="s">
        <v>726</v>
      </c>
    </row>
    <row r="16" spans="1:23" s="85" customFormat="1" ht="68.25" customHeight="1" x14ac:dyDescent="0.25">
      <c r="A16" s="159"/>
      <c r="B16" s="174"/>
      <c r="C16" s="53"/>
      <c r="D16" s="94"/>
      <c r="E16" s="94"/>
      <c r="F16" s="84"/>
      <c r="G16" s="39"/>
      <c r="H16" s="216"/>
      <c r="I16" s="216"/>
      <c r="J16" s="216"/>
      <c r="K16" s="216"/>
      <c r="L16" s="216"/>
      <c r="M16" s="216"/>
      <c r="N16" s="216"/>
      <c r="O16" s="216" t="s">
        <v>899</v>
      </c>
      <c r="P16" s="218"/>
      <c r="Q16" s="217"/>
      <c r="R16" s="218"/>
      <c r="S16" s="216"/>
      <c r="T16" s="216"/>
      <c r="U16" s="218"/>
      <c r="V16" s="216"/>
      <c r="W16" s="216"/>
    </row>
    <row r="17" spans="1:23" s="85" customFormat="1" ht="53.25" customHeight="1" x14ac:dyDescent="0.25">
      <c r="A17" s="159"/>
      <c r="B17" s="174"/>
      <c r="C17" s="53"/>
      <c r="D17" s="94"/>
      <c r="E17" s="94"/>
      <c r="F17" s="84"/>
      <c r="G17" s="39"/>
      <c r="H17" s="216"/>
      <c r="I17" s="216"/>
      <c r="J17" s="216"/>
      <c r="K17" s="216"/>
      <c r="L17" s="216"/>
      <c r="M17" s="216"/>
      <c r="N17" s="216"/>
      <c r="O17" s="216" t="s">
        <v>900</v>
      </c>
      <c r="P17" s="218">
        <v>43899</v>
      </c>
      <c r="Q17" s="217">
        <v>150064.09</v>
      </c>
      <c r="R17" s="218"/>
      <c r="S17" s="216"/>
      <c r="T17" s="216"/>
      <c r="U17" s="218"/>
      <c r="V17" s="216"/>
      <c r="W17" s="216"/>
    </row>
    <row r="18" spans="1:23" s="85" customFormat="1" x14ac:dyDescent="0.25">
      <c r="A18" s="159"/>
      <c r="B18" s="174"/>
      <c r="C18" s="53"/>
      <c r="D18" s="94"/>
      <c r="E18" s="94"/>
      <c r="F18" s="84"/>
      <c r="G18" s="39"/>
      <c r="H18" s="216"/>
      <c r="I18" s="216"/>
      <c r="J18" s="216"/>
      <c r="K18" s="216"/>
      <c r="L18" s="216"/>
      <c r="M18" s="216"/>
      <c r="N18" s="216"/>
      <c r="O18" s="216" t="s">
        <v>552</v>
      </c>
      <c r="P18" s="218">
        <v>43907</v>
      </c>
      <c r="Q18" s="217">
        <v>1350.58</v>
      </c>
      <c r="R18" s="218"/>
      <c r="S18" s="216"/>
      <c r="T18" s="216"/>
      <c r="U18" s="218"/>
      <c r="V18" s="216"/>
      <c r="W18" s="216"/>
    </row>
    <row r="19" spans="1:23" ht="157.5" customHeight="1" x14ac:dyDescent="0.25">
      <c r="A19" s="854" t="s">
        <v>778</v>
      </c>
      <c r="B19" s="106" t="s">
        <v>777</v>
      </c>
      <c r="C19" s="53">
        <v>1</v>
      </c>
      <c r="D19" s="94"/>
      <c r="E19" s="94">
        <v>410842</v>
      </c>
      <c r="F19" s="84" t="s">
        <v>716</v>
      </c>
      <c r="G19" s="39" t="s">
        <v>1276</v>
      </c>
      <c r="H19" s="39" t="s">
        <v>717</v>
      </c>
      <c r="I19" s="58"/>
      <c r="J19" s="58" t="s">
        <v>718</v>
      </c>
      <c r="K19" s="58"/>
      <c r="L19" s="58"/>
      <c r="M19" s="58">
        <v>410841.34</v>
      </c>
      <c r="N19" s="58"/>
      <c r="O19" s="58" t="s">
        <v>914</v>
      </c>
      <c r="P19" s="836">
        <v>43921</v>
      </c>
      <c r="Q19" s="108">
        <v>141972.37</v>
      </c>
      <c r="R19" s="836" t="s">
        <v>1361</v>
      </c>
      <c r="S19" s="58"/>
      <c r="T19" s="58"/>
      <c r="U19" s="836">
        <v>43913</v>
      </c>
      <c r="V19" s="96" t="s">
        <v>1725</v>
      </c>
      <c r="W19" s="58" t="s">
        <v>396</v>
      </c>
    </row>
    <row r="20" spans="1:23" ht="36" customHeight="1" x14ac:dyDescent="0.25">
      <c r="A20" s="855"/>
      <c r="B20" s="421"/>
      <c r="C20" s="422"/>
      <c r="D20" s="423"/>
      <c r="E20" s="423"/>
      <c r="F20" s="100"/>
      <c r="G20" s="97"/>
      <c r="H20" s="97"/>
      <c r="I20" s="58"/>
      <c r="J20" s="58"/>
      <c r="K20" s="58"/>
      <c r="L20" s="58"/>
      <c r="M20" s="58"/>
      <c r="N20" s="58"/>
      <c r="O20" s="58" t="s">
        <v>635</v>
      </c>
      <c r="P20" s="836">
        <v>43927</v>
      </c>
      <c r="Q20" s="108">
        <v>147931.76</v>
      </c>
      <c r="R20" s="836"/>
      <c r="S20" s="58"/>
      <c r="T20" s="58"/>
      <c r="U20" s="58"/>
      <c r="V20" s="96"/>
      <c r="W20" s="58"/>
    </row>
    <row r="21" spans="1:23" ht="47.25" x14ac:dyDescent="0.25">
      <c r="A21" s="855"/>
      <c r="B21" s="421"/>
      <c r="C21" s="422"/>
      <c r="D21" s="423"/>
      <c r="E21" s="423"/>
      <c r="F21" s="100"/>
      <c r="G21" s="97"/>
      <c r="H21" s="97"/>
      <c r="I21" s="58"/>
      <c r="J21" s="58"/>
      <c r="K21" s="58"/>
      <c r="L21" s="58"/>
      <c r="M21" s="58"/>
      <c r="N21" s="58"/>
      <c r="O21" s="58" t="s">
        <v>1364</v>
      </c>
      <c r="P21" s="836">
        <v>44013</v>
      </c>
      <c r="Q21" s="108">
        <v>108990.39</v>
      </c>
      <c r="R21" s="836" t="s">
        <v>1360</v>
      </c>
      <c r="S21" s="58"/>
      <c r="T21" s="58"/>
      <c r="U21" s="836">
        <v>43991</v>
      </c>
      <c r="V21" s="96"/>
      <c r="W21" s="58"/>
    </row>
    <row r="22" spans="1:23" ht="126" x14ac:dyDescent="0.25">
      <c r="A22" s="855" t="s">
        <v>743</v>
      </c>
      <c r="B22" s="856" t="s">
        <v>742</v>
      </c>
      <c r="C22" s="849">
        <v>1</v>
      </c>
      <c r="D22" s="849"/>
      <c r="E22" s="850"/>
      <c r="F22" s="100" t="s">
        <v>719</v>
      </c>
      <c r="G22" s="97" t="s">
        <v>1277</v>
      </c>
      <c r="H22" s="468" t="s">
        <v>720</v>
      </c>
      <c r="I22" s="216" t="s">
        <v>334</v>
      </c>
      <c r="J22" s="216" t="s">
        <v>721</v>
      </c>
      <c r="K22" s="216"/>
      <c r="L22" s="216">
        <v>82364</v>
      </c>
      <c r="M22" s="216"/>
      <c r="N22" s="216"/>
      <c r="O22" s="216" t="s">
        <v>722</v>
      </c>
      <c r="P22" s="218">
        <v>43784</v>
      </c>
      <c r="Q22" s="217">
        <v>186216.77</v>
      </c>
      <c r="R22" s="216"/>
      <c r="S22" s="216"/>
      <c r="T22" s="216"/>
      <c r="U22" s="218">
        <v>43913</v>
      </c>
      <c r="V22" s="219" t="s">
        <v>1362</v>
      </c>
      <c r="W22" s="216" t="s">
        <v>405</v>
      </c>
    </row>
    <row r="23" spans="1:23" ht="63" x14ac:dyDescent="0.25">
      <c r="A23" s="857"/>
      <c r="B23" s="334"/>
      <c r="C23" s="13"/>
      <c r="D23" s="13"/>
      <c r="E23" s="229"/>
      <c r="F23" s="84"/>
      <c r="G23" s="39"/>
      <c r="H23" s="469"/>
      <c r="I23" s="216"/>
      <c r="J23" s="216"/>
      <c r="K23" s="216"/>
      <c r="L23" s="216"/>
      <c r="M23" s="216"/>
      <c r="N23" s="216"/>
      <c r="O23" s="216" t="s">
        <v>866</v>
      </c>
      <c r="P23" s="218">
        <v>43888</v>
      </c>
      <c r="Q23" s="217">
        <v>258.19</v>
      </c>
      <c r="R23" s="216" t="s">
        <v>882</v>
      </c>
      <c r="S23" s="218">
        <v>43888</v>
      </c>
      <c r="T23" s="216">
        <v>120</v>
      </c>
      <c r="U23" s="216"/>
      <c r="V23" s="216"/>
      <c r="W23" s="216"/>
    </row>
    <row r="24" spans="1:23" ht="56.25" customHeight="1" x14ac:dyDescent="0.25">
      <c r="A24" s="857"/>
      <c r="B24" s="334"/>
      <c r="C24" s="13"/>
      <c r="D24" s="13"/>
      <c r="E24" s="229"/>
      <c r="F24" s="84"/>
      <c r="G24" s="39"/>
      <c r="H24" s="469"/>
      <c r="I24" s="216"/>
      <c r="J24" s="216"/>
      <c r="K24" s="216"/>
      <c r="L24" s="216"/>
      <c r="M24" s="216"/>
      <c r="N24" s="216"/>
      <c r="O24" s="216" t="s">
        <v>865</v>
      </c>
      <c r="P24" s="218"/>
      <c r="Q24" s="217"/>
      <c r="R24" s="216" t="s">
        <v>915</v>
      </c>
      <c r="S24" s="218">
        <v>43888</v>
      </c>
      <c r="T24" s="216">
        <v>120</v>
      </c>
      <c r="U24" s="216"/>
      <c r="V24" s="216"/>
      <c r="W24" s="216"/>
    </row>
    <row r="25" spans="1:23" ht="56.25" customHeight="1" x14ac:dyDescent="0.25">
      <c r="A25" s="857"/>
      <c r="B25" s="334"/>
      <c r="C25" s="13"/>
      <c r="D25" s="13"/>
      <c r="E25" s="229"/>
      <c r="F25" s="84"/>
      <c r="G25" s="39"/>
      <c r="H25" s="469"/>
      <c r="I25" s="216"/>
      <c r="J25" s="216"/>
      <c r="K25" s="216"/>
      <c r="L25" s="216"/>
      <c r="M25" s="216"/>
      <c r="N25" s="216"/>
      <c r="O25" s="216" t="s">
        <v>869</v>
      </c>
      <c r="P25" s="218"/>
      <c r="Q25" s="217"/>
      <c r="R25" s="216" t="s">
        <v>916</v>
      </c>
      <c r="S25" s="218">
        <v>43894</v>
      </c>
      <c r="T25" s="217">
        <v>120</v>
      </c>
      <c r="U25" s="216"/>
      <c r="V25" s="216"/>
      <c r="W25" s="216"/>
    </row>
    <row r="26" spans="1:23" x14ac:dyDescent="0.25">
      <c r="A26" s="857"/>
      <c r="B26" s="334"/>
      <c r="C26" s="13"/>
      <c r="D26" s="13"/>
      <c r="E26" s="229"/>
      <c r="F26" s="84"/>
      <c r="G26" s="39"/>
      <c r="H26" s="469"/>
      <c r="I26" s="216"/>
      <c r="J26" s="216"/>
      <c r="K26" s="216"/>
      <c r="L26" s="216"/>
      <c r="M26" s="216"/>
      <c r="N26" s="216"/>
      <c r="O26" s="216" t="s">
        <v>552</v>
      </c>
      <c r="P26" s="218">
        <v>44006</v>
      </c>
      <c r="Q26" s="217">
        <v>1480.61</v>
      </c>
      <c r="R26" s="216"/>
      <c r="S26" s="218"/>
      <c r="T26" s="217"/>
      <c r="U26" s="216"/>
      <c r="V26" s="216"/>
      <c r="W26" s="216"/>
    </row>
    <row r="27" spans="1:23" s="85" customFormat="1" ht="94.5" x14ac:dyDescent="0.25">
      <c r="A27" s="488" t="s">
        <v>1043</v>
      </c>
      <c r="B27" s="93" t="s">
        <v>1039</v>
      </c>
      <c r="C27" s="102">
        <v>1</v>
      </c>
      <c r="D27" s="103"/>
      <c r="E27" s="95">
        <v>84147</v>
      </c>
      <c r="F27" s="84" t="s">
        <v>1300</v>
      </c>
      <c r="G27" s="39" t="s">
        <v>1301</v>
      </c>
      <c r="H27" s="216" t="s">
        <v>1302</v>
      </c>
      <c r="I27" s="216"/>
      <c r="J27" s="216" t="s">
        <v>1040</v>
      </c>
      <c r="K27" s="216"/>
      <c r="L27" s="216"/>
      <c r="M27" s="216">
        <v>306000</v>
      </c>
      <c r="N27" s="216"/>
      <c r="O27" s="216" t="s">
        <v>1041</v>
      </c>
      <c r="P27" s="218">
        <v>43830</v>
      </c>
      <c r="Q27" s="216">
        <v>221852.57</v>
      </c>
      <c r="R27" s="218">
        <v>43908</v>
      </c>
      <c r="S27" s="216"/>
      <c r="T27" s="216"/>
      <c r="U27" s="218">
        <v>43920</v>
      </c>
      <c r="V27" s="219" t="s">
        <v>1279</v>
      </c>
      <c r="W27" s="216" t="s">
        <v>346</v>
      </c>
    </row>
    <row r="28" spans="1:23" s="85" customFormat="1" ht="47.25" x14ac:dyDescent="0.25">
      <c r="A28" s="489"/>
      <c r="B28" s="490"/>
      <c r="C28" s="491"/>
      <c r="D28" s="103"/>
      <c r="E28" s="95"/>
      <c r="F28" s="84"/>
      <c r="G28" s="39"/>
      <c r="H28" s="216"/>
      <c r="I28" s="216"/>
      <c r="J28" s="216"/>
      <c r="K28" s="216"/>
      <c r="L28" s="216"/>
      <c r="M28" s="216"/>
      <c r="N28" s="216"/>
      <c r="O28" s="216" t="s">
        <v>1042</v>
      </c>
      <c r="P28" s="218">
        <v>43928</v>
      </c>
      <c r="Q28" s="216">
        <v>84147.43</v>
      </c>
      <c r="R28" s="218"/>
      <c r="S28" s="216"/>
      <c r="T28" s="216"/>
      <c r="U28" s="216"/>
      <c r="V28" s="219"/>
      <c r="W28" s="216"/>
    </row>
    <row r="29" spans="1:23" s="85" customFormat="1" x14ac:dyDescent="0.25">
      <c r="A29" s="489"/>
      <c r="B29" s="490"/>
      <c r="C29" s="491"/>
      <c r="D29" s="103"/>
      <c r="E29" s="95"/>
      <c r="F29" s="84"/>
      <c r="G29" s="39"/>
      <c r="H29" s="492"/>
      <c r="I29" s="216"/>
      <c r="J29" s="216"/>
      <c r="K29" s="216"/>
      <c r="L29" s="216"/>
      <c r="M29" s="216"/>
      <c r="N29" s="216"/>
      <c r="O29" s="216" t="s">
        <v>552</v>
      </c>
      <c r="P29" s="218">
        <v>43966</v>
      </c>
      <c r="Q29" s="216">
        <v>2172.6</v>
      </c>
      <c r="R29" s="218"/>
      <c r="S29" s="216"/>
      <c r="T29" s="216"/>
      <c r="U29" s="216"/>
      <c r="V29" s="219"/>
      <c r="W29" s="216"/>
    </row>
    <row r="30" spans="1:23" s="3" customFormat="1" ht="204" customHeight="1" x14ac:dyDescent="0.25">
      <c r="A30" s="9" t="s">
        <v>1044</v>
      </c>
      <c r="B30" s="231" t="s">
        <v>164</v>
      </c>
      <c r="C30" s="161">
        <v>12</v>
      </c>
      <c r="D30" s="346"/>
      <c r="E30" s="238">
        <v>115618.94</v>
      </c>
      <c r="F30" s="493" t="s">
        <v>1303</v>
      </c>
      <c r="G30" s="114" t="s">
        <v>1950</v>
      </c>
      <c r="H30" s="812" t="s">
        <v>420</v>
      </c>
      <c r="I30" s="713"/>
      <c r="J30" s="713" t="s">
        <v>421</v>
      </c>
      <c r="K30" s="713"/>
      <c r="L30" s="713"/>
      <c r="M30" s="713">
        <v>115618.94</v>
      </c>
      <c r="N30" s="713"/>
      <c r="O30" s="713" t="s">
        <v>1363</v>
      </c>
      <c r="P30" s="441">
        <v>44111</v>
      </c>
      <c r="Q30" s="213">
        <v>115618.94</v>
      </c>
      <c r="R30" s="441">
        <v>43976</v>
      </c>
      <c r="S30" s="713"/>
      <c r="T30" s="713"/>
      <c r="U30" s="441" t="s">
        <v>1811</v>
      </c>
      <c r="V30" s="219" t="s">
        <v>2139</v>
      </c>
      <c r="W30" s="713" t="s">
        <v>380</v>
      </c>
    </row>
    <row r="31" spans="1:23" s="3" customFormat="1" x14ac:dyDescent="0.25">
      <c r="A31" s="613"/>
      <c r="B31" s="818"/>
      <c r="C31" s="614"/>
      <c r="D31" s="346"/>
      <c r="E31" s="238"/>
      <c r="F31" s="493"/>
      <c r="G31" s="114"/>
      <c r="H31" s="812"/>
      <c r="I31" s="713"/>
      <c r="J31" s="713"/>
      <c r="K31" s="713"/>
      <c r="L31" s="713"/>
      <c r="M31" s="713"/>
      <c r="N31" s="713"/>
      <c r="O31" s="713" t="s">
        <v>552</v>
      </c>
      <c r="P31" s="441">
        <v>44131</v>
      </c>
      <c r="Q31" s="213">
        <v>820.89</v>
      </c>
      <c r="R31" s="441"/>
      <c r="S31" s="713"/>
      <c r="T31" s="713"/>
      <c r="U31" s="441"/>
      <c r="V31" s="219"/>
      <c r="W31" s="713"/>
    </row>
    <row r="32" spans="1:23" s="85" customFormat="1" ht="47.25" x14ac:dyDescent="0.25">
      <c r="A32" s="489" t="s">
        <v>1045</v>
      </c>
      <c r="B32" s="490" t="s">
        <v>1046</v>
      </c>
      <c r="C32" s="491">
        <v>1</v>
      </c>
      <c r="D32" s="103"/>
      <c r="E32" s="95">
        <v>400000</v>
      </c>
      <c r="F32" s="84"/>
      <c r="G32" s="494" t="s">
        <v>972</v>
      </c>
      <c r="H32" s="58"/>
      <c r="I32" s="58"/>
      <c r="J32" s="58"/>
      <c r="K32" s="58"/>
      <c r="L32" s="58"/>
      <c r="M32" s="58"/>
      <c r="N32" s="58"/>
      <c r="O32" s="58"/>
      <c r="P32" s="836"/>
      <c r="Q32" s="58"/>
      <c r="R32" s="58"/>
      <c r="S32" s="58"/>
      <c r="T32" s="58"/>
      <c r="U32" s="58"/>
      <c r="V32" s="58"/>
      <c r="W32" s="58"/>
    </row>
    <row r="33" spans="1:23" s="85" customFormat="1" ht="30.75" customHeight="1" x14ac:dyDescent="0.25">
      <c r="A33" s="859" t="s">
        <v>1047</v>
      </c>
      <c r="B33" s="45" t="s">
        <v>177</v>
      </c>
      <c r="C33" s="491">
        <v>1</v>
      </c>
      <c r="D33" s="103"/>
      <c r="E33" s="95">
        <v>250000</v>
      </c>
      <c r="F33" s="84"/>
      <c r="G33" s="494" t="s">
        <v>972</v>
      </c>
      <c r="H33" s="58"/>
      <c r="I33" s="58"/>
      <c r="J33" s="58"/>
      <c r="K33" s="58"/>
      <c r="L33" s="58"/>
      <c r="M33" s="58"/>
      <c r="N33" s="58"/>
      <c r="O33" s="58"/>
      <c r="P33" s="836"/>
      <c r="Q33" s="58"/>
      <c r="R33" s="58"/>
      <c r="S33" s="58"/>
      <c r="T33" s="58"/>
      <c r="U33" s="58"/>
      <c r="V33" s="96"/>
      <c r="W33" s="58"/>
    </row>
    <row r="34" spans="1:23" s="85" customFormat="1" ht="107.25" customHeight="1" x14ac:dyDescent="0.25">
      <c r="A34" s="859" t="s">
        <v>1048</v>
      </c>
      <c r="B34" s="45" t="s">
        <v>186</v>
      </c>
      <c r="C34" s="491">
        <v>2</v>
      </c>
      <c r="D34" s="103"/>
      <c r="E34" s="95">
        <v>100000</v>
      </c>
      <c r="F34" s="821" t="s">
        <v>1807</v>
      </c>
      <c r="G34" s="494" t="s">
        <v>2492</v>
      </c>
      <c r="H34" s="58" t="s">
        <v>2226</v>
      </c>
      <c r="I34" s="58"/>
      <c r="J34" s="58" t="s">
        <v>2320</v>
      </c>
      <c r="K34" s="58"/>
      <c r="L34" s="58"/>
      <c r="M34" s="58">
        <v>300000</v>
      </c>
      <c r="N34" s="58"/>
      <c r="O34" s="58" t="s">
        <v>2482</v>
      </c>
      <c r="P34" s="836"/>
      <c r="Q34" s="58"/>
      <c r="R34" s="58"/>
      <c r="S34" s="58"/>
      <c r="T34" s="58"/>
      <c r="U34" s="58"/>
      <c r="V34" s="58" t="s">
        <v>2593</v>
      </c>
      <c r="W34" s="58" t="s">
        <v>386</v>
      </c>
    </row>
    <row r="35" spans="1:23" s="85" customFormat="1" ht="63" x14ac:dyDescent="0.25">
      <c r="A35" s="859"/>
      <c r="B35" s="45"/>
      <c r="C35" s="491"/>
      <c r="D35" s="103"/>
      <c r="E35" s="95"/>
      <c r="F35" s="821"/>
      <c r="G35" s="494"/>
      <c r="H35" s="58"/>
      <c r="I35" s="58"/>
      <c r="J35" s="58"/>
      <c r="K35" s="58"/>
      <c r="L35" s="58"/>
      <c r="M35" s="58"/>
      <c r="N35" s="58"/>
      <c r="O35" s="58" t="s">
        <v>2483</v>
      </c>
      <c r="P35" s="836"/>
      <c r="Q35" s="58"/>
      <c r="R35" s="58"/>
      <c r="S35" s="58"/>
      <c r="T35" s="58"/>
      <c r="U35" s="58"/>
      <c r="V35" s="58"/>
      <c r="W35" s="58"/>
    </row>
    <row r="36" spans="1:23" s="85" customFormat="1" ht="176.25" customHeight="1" x14ac:dyDescent="0.25">
      <c r="A36" s="859" t="s">
        <v>1049</v>
      </c>
      <c r="B36" s="77" t="s">
        <v>1324</v>
      </c>
      <c r="C36" s="491">
        <v>1</v>
      </c>
      <c r="D36" s="103"/>
      <c r="E36" s="95">
        <v>150000</v>
      </c>
      <c r="F36" s="84" t="s">
        <v>1332</v>
      </c>
      <c r="G36" s="494" t="s">
        <v>3104</v>
      </c>
      <c r="H36" s="84" t="s">
        <v>2507</v>
      </c>
      <c r="I36" s="58"/>
      <c r="J36" s="58" t="s">
        <v>2594</v>
      </c>
      <c r="K36" s="58"/>
      <c r="L36" s="58">
        <v>542000</v>
      </c>
      <c r="M36" s="58"/>
      <c r="N36" s="58"/>
      <c r="O36" s="58" t="s">
        <v>2595</v>
      </c>
      <c r="P36" s="836"/>
      <c r="Q36" s="58"/>
      <c r="R36" s="58"/>
      <c r="S36" s="58"/>
      <c r="T36" s="58"/>
      <c r="U36" s="58"/>
      <c r="V36" s="58" t="s">
        <v>3103</v>
      </c>
      <c r="W36" s="58" t="s">
        <v>467</v>
      </c>
    </row>
    <row r="37" spans="1:23" s="85" customFormat="1" ht="30.75" customHeight="1" x14ac:dyDescent="0.25">
      <c r="A37" s="859" t="s">
        <v>1411</v>
      </c>
      <c r="B37" s="227" t="s">
        <v>744</v>
      </c>
      <c r="C37" s="491">
        <v>2</v>
      </c>
      <c r="D37" s="103"/>
      <c r="E37" s="95">
        <v>240000</v>
      </c>
      <c r="F37" s="84" t="s">
        <v>745</v>
      </c>
      <c r="G37" s="179" t="s">
        <v>2480</v>
      </c>
      <c r="H37" s="92" t="s">
        <v>2479</v>
      </c>
      <c r="I37" s="98" t="s">
        <v>434</v>
      </c>
      <c r="J37" s="98" t="s">
        <v>747</v>
      </c>
      <c r="K37" s="58"/>
      <c r="L37" s="58"/>
      <c r="M37" s="58"/>
      <c r="N37" s="58"/>
      <c r="O37" s="58"/>
      <c r="P37" s="836"/>
      <c r="Q37" s="58"/>
      <c r="R37" s="58"/>
      <c r="S37" s="58"/>
      <c r="T37" s="58"/>
      <c r="U37" s="58"/>
      <c r="V37" s="96"/>
      <c r="W37" s="58"/>
    </row>
    <row r="38" spans="1:23" ht="43.5" customHeight="1" x14ac:dyDescent="0.25">
      <c r="A38" s="860"/>
      <c r="B38" s="861" t="s">
        <v>1181</v>
      </c>
      <c r="C38" s="862"/>
      <c r="D38" s="862"/>
      <c r="E38" s="862"/>
      <c r="F38" s="862"/>
      <c r="G38" s="863"/>
      <c r="H38" s="186"/>
      <c r="I38" s="187"/>
      <c r="J38" s="187"/>
      <c r="K38" s="187"/>
      <c r="L38" s="58"/>
      <c r="M38" s="58"/>
      <c r="N38" s="58"/>
      <c r="O38" s="58"/>
      <c r="P38" s="836"/>
      <c r="Q38" s="108"/>
      <c r="R38" s="58"/>
      <c r="S38" s="58"/>
      <c r="T38" s="58"/>
      <c r="U38" s="58"/>
      <c r="V38" s="58"/>
      <c r="W38" s="58"/>
    </row>
    <row r="39" spans="1:23" s="85" customFormat="1" ht="157.5" x14ac:dyDescent="0.25">
      <c r="A39" s="859" t="s">
        <v>1055</v>
      </c>
      <c r="B39" s="77" t="s">
        <v>1056</v>
      </c>
      <c r="C39" s="422">
        <v>1</v>
      </c>
      <c r="D39" s="94"/>
      <c r="E39" s="670" t="s">
        <v>2069</v>
      </c>
      <c r="F39" s="156" t="s">
        <v>2068</v>
      </c>
      <c r="G39" s="494" t="s">
        <v>3091</v>
      </c>
      <c r="H39" s="58"/>
      <c r="I39" s="58" t="s">
        <v>484</v>
      </c>
      <c r="J39" s="58"/>
      <c r="K39" s="58"/>
      <c r="L39" s="58"/>
      <c r="M39" s="58"/>
      <c r="N39" s="58"/>
      <c r="O39" s="58"/>
      <c r="P39" s="836"/>
      <c r="Q39" s="58"/>
      <c r="R39" s="58"/>
      <c r="S39" s="58"/>
      <c r="T39" s="58"/>
      <c r="U39" s="58"/>
      <c r="V39" s="96"/>
      <c r="W39" s="58"/>
    </row>
    <row r="40" spans="1:23" s="85" customFormat="1" x14ac:dyDescent="0.25">
      <c r="A40" s="489"/>
      <c r="B40" s="490"/>
      <c r="C40" s="491"/>
      <c r="D40" s="103"/>
      <c r="E40" s="95"/>
      <c r="F40" s="84"/>
      <c r="G40" s="39"/>
      <c r="H40" s="58"/>
      <c r="I40" s="58"/>
      <c r="J40" s="58"/>
      <c r="K40" s="58"/>
      <c r="L40" s="58"/>
      <c r="M40" s="58"/>
      <c r="N40" s="58"/>
      <c r="O40" s="58"/>
      <c r="P40" s="836"/>
      <c r="Q40" s="58"/>
      <c r="R40" s="58"/>
      <c r="S40" s="58"/>
      <c r="T40" s="58"/>
      <c r="U40" s="58"/>
      <c r="V40" s="96"/>
      <c r="W40" s="58"/>
    </row>
    <row r="41" spans="1:23" s="85" customFormat="1" x14ac:dyDescent="0.25">
      <c r="A41" s="489"/>
      <c r="B41" s="490"/>
      <c r="C41" s="491"/>
      <c r="D41" s="103"/>
      <c r="E41" s="95"/>
      <c r="F41" s="84"/>
      <c r="G41" s="39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96"/>
      <c r="W41" s="58"/>
    </row>
    <row r="42" spans="1:23" ht="43.5" customHeight="1" x14ac:dyDescent="0.25">
      <c r="A42" s="860"/>
      <c r="B42" s="861" t="s">
        <v>751</v>
      </c>
      <c r="C42" s="862"/>
      <c r="D42" s="862"/>
      <c r="E42" s="862"/>
      <c r="F42" s="862"/>
      <c r="G42" s="863"/>
      <c r="H42" s="186"/>
      <c r="I42" s="187"/>
      <c r="J42" s="187"/>
      <c r="K42" s="187"/>
      <c r="L42" s="58"/>
      <c r="M42" s="58"/>
      <c r="N42" s="58"/>
      <c r="O42" s="58"/>
      <c r="P42" s="836"/>
      <c r="Q42" s="108"/>
      <c r="R42" s="58"/>
      <c r="S42" s="58"/>
      <c r="T42" s="58"/>
      <c r="U42" s="58"/>
      <c r="V42" s="58"/>
      <c r="W42" s="58"/>
    </row>
    <row r="43" spans="1:23" ht="151.5" customHeight="1" x14ac:dyDescent="0.25">
      <c r="A43" s="864" t="s">
        <v>749</v>
      </c>
      <c r="B43" s="189" t="s">
        <v>744</v>
      </c>
      <c r="C43" s="190">
        <v>4</v>
      </c>
      <c r="D43" s="191"/>
      <c r="E43" s="192">
        <v>471532</v>
      </c>
      <c r="F43" s="90" t="s">
        <v>745</v>
      </c>
      <c r="G43" s="91" t="s">
        <v>2481</v>
      </c>
      <c r="H43" s="92" t="s">
        <v>746</v>
      </c>
      <c r="I43" s="98" t="s">
        <v>434</v>
      </c>
      <c r="J43" s="98" t="s">
        <v>747</v>
      </c>
      <c r="K43" s="98">
        <v>185913</v>
      </c>
      <c r="L43" s="58"/>
      <c r="M43" s="58"/>
      <c r="N43" s="58"/>
      <c r="O43" s="58" t="s">
        <v>1202</v>
      </c>
      <c r="P43" s="836">
        <v>43950</v>
      </c>
      <c r="Q43" s="108">
        <v>164669.87</v>
      </c>
      <c r="R43" s="836">
        <v>43955</v>
      </c>
      <c r="S43" s="836">
        <v>43950</v>
      </c>
      <c r="T43" s="58">
        <v>21702.54</v>
      </c>
      <c r="U43" s="836" t="s">
        <v>2344</v>
      </c>
      <c r="V43" s="58" t="s">
        <v>2638</v>
      </c>
      <c r="W43" s="58" t="s">
        <v>748</v>
      </c>
    </row>
    <row r="44" spans="1:23" ht="90" customHeight="1" x14ac:dyDescent="0.25">
      <c r="A44" s="865"/>
      <c r="B44" s="461"/>
      <c r="C44" s="462"/>
      <c r="D44" s="463"/>
      <c r="E44" s="108"/>
      <c r="F44" s="84"/>
      <c r="G44" s="39"/>
      <c r="H44" s="58"/>
      <c r="I44" s="58"/>
      <c r="J44" s="58"/>
      <c r="K44" s="58"/>
      <c r="L44" s="188"/>
      <c r="M44" s="58"/>
      <c r="N44" s="58"/>
      <c r="O44" s="58" t="s">
        <v>1253</v>
      </c>
      <c r="P44" s="836">
        <v>44019</v>
      </c>
      <c r="Q44" s="108">
        <v>17275.560000000001</v>
      </c>
      <c r="R44" s="58" t="s">
        <v>1726</v>
      </c>
      <c r="S44" s="836">
        <v>44019</v>
      </c>
      <c r="T44" s="58">
        <v>120</v>
      </c>
      <c r="U44" s="58"/>
      <c r="V44" s="58"/>
      <c r="W44" s="58"/>
    </row>
    <row r="45" spans="1:23" x14ac:dyDescent="0.25">
      <c r="A45" s="865"/>
      <c r="B45" s="470"/>
      <c r="C45" s="471"/>
      <c r="D45" s="472"/>
      <c r="E45" s="473"/>
      <c r="F45" s="474"/>
      <c r="G45" s="475"/>
      <c r="H45" s="476"/>
      <c r="I45" s="476"/>
      <c r="J45" s="476"/>
      <c r="K45" s="188"/>
      <c r="L45" s="188"/>
      <c r="M45" s="58"/>
      <c r="N45" s="58"/>
      <c r="O45" s="58" t="s">
        <v>636</v>
      </c>
      <c r="P45" s="836">
        <v>43958</v>
      </c>
      <c r="Q45" s="108">
        <v>-0.01</v>
      </c>
      <c r="R45" s="58"/>
      <c r="S45" s="58"/>
      <c r="T45" s="58"/>
      <c r="U45" s="58"/>
      <c r="V45" s="58"/>
      <c r="W45" s="58"/>
    </row>
    <row r="46" spans="1:23" ht="63" x14ac:dyDescent="0.25">
      <c r="A46" s="865"/>
      <c r="B46" s="461"/>
      <c r="C46" s="462"/>
      <c r="D46" s="463"/>
      <c r="E46" s="108"/>
      <c r="F46" s="84"/>
      <c r="G46" s="39"/>
      <c r="H46" s="58"/>
      <c r="I46" s="58"/>
      <c r="J46" s="58"/>
      <c r="K46" s="58"/>
      <c r="L46" s="58"/>
      <c r="M46" s="58"/>
      <c r="N46" s="58"/>
      <c r="O46" s="58" t="s">
        <v>1294</v>
      </c>
      <c r="P46" s="836">
        <v>44020</v>
      </c>
      <c r="Q46" s="108">
        <v>8208.2900000000009</v>
      </c>
      <c r="R46" s="836">
        <v>44022</v>
      </c>
      <c r="S46" s="836">
        <v>44020</v>
      </c>
      <c r="T46" s="58">
        <v>120</v>
      </c>
      <c r="U46" s="58"/>
      <c r="V46" s="58"/>
      <c r="W46" s="58"/>
    </row>
    <row r="47" spans="1:23" x14ac:dyDescent="0.25">
      <c r="A47" s="865"/>
      <c r="B47" s="461"/>
      <c r="C47" s="462"/>
      <c r="D47" s="463"/>
      <c r="E47" s="108"/>
      <c r="F47" s="84"/>
      <c r="G47" s="39"/>
      <c r="H47" s="58"/>
      <c r="I47" s="58"/>
      <c r="J47" s="58"/>
      <c r="K47" s="58"/>
      <c r="L47" s="188"/>
      <c r="M47" s="58"/>
      <c r="N47" s="58"/>
      <c r="O47" s="836">
        <v>44116</v>
      </c>
      <c r="P47" s="836">
        <v>44116</v>
      </c>
      <c r="Q47" s="108">
        <v>2226.1799999999998</v>
      </c>
      <c r="R47" s="836"/>
      <c r="S47" s="836"/>
      <c r="T47" s="58"/>
      <c r="U47" s="58"/>
      <c r="V47" s="58"/>
      <c r="W47" s="58"/>
    </row>
    <row r="48" spans="1:23" ht="63" x14ac:dyDescent="0.25">
      <c r="A48" s="865"/>
      <c r="B48" s="461"/>
      <c r="C48" s="462"/>
      <c r="D48" s="463"/>
      <c r="E48" s="108"/>
      <c r="F48" s="84"/>
      <c r="G48" s="39"/>
      <c r="H48" s="58"/>
      <c r="I48" s="58"/>
      <c r="J48" s="58"/>
      <c r="K48" s="58"/>
      <c r="L48" s="188"/>
      <c r="M48" s="58"/>
      <c r="N48" s="58"/>
      <c r="O48" s="58" t="s">
        <v>1513</v>
      </c>
      <c r="P48" s="836">
        <v>44014</v>
      </c>
      <c r="Q48" s="108">
        <v>206839.54</v>
      </c>
      <c r="R48" s="836">
        <v>44021</v>
      </c>
      <c r="S48" s="836">
        <v>44014</v>
      </c>
      <c r="T48" s="58">
        <v>120</v>
      </c>
      <c r="U48" s="58"/>
      <c r="V48" s="58"/>
      <c r="W48" s="58"/>
    </row>
    <row r="49" spans="1:23" x14ac:dyDescent="0.25">
      <c r="A49" s="865"/>
      <c r="B49" s="461"/>
      <c r="C49" s="462"/>
      <c r="D49" s="463"/>
      <c r="E49" s="108"/>
      <c r="F49" s="84"/>
      <c r="G49" s="39"/>
      <c r="H49" s="58"/>
      <c r="I49" s="58"/>
      <c r="J49" s="58"/>
      <c r="K49" s="58"/>
      <c r="L49" s="188"/>
      <c r="M49" s="58"/>
      <c r="N49" s="58"/>
      <c r="O49" s="58"/>
      <c r="P49" s="836"/>
      <c r="Q49" s="108"/>
      <c r="R49" s="836"/>
      <c r="S49" s="836">
        <v>44116</v>
      </c>
      <c r="T49" s="58">
        <v>28001.57</v>
      </c>
      <c r="U49" s="58"/>
      <c r="V49" s="58"/>
      <c r="W49" s="58"/>
    </row>
    <row r="50" spans="1:23" x14ac:dyDescent="0.25">
      <c r="A50" s="865"/>
      <c r="B50" s="461"/>
      <c r="C50" s="462"/>
      <c r="D50" s="463"/>
      <c r="E50" s="108"/>
      <c r="F50" s="84"/>
      <c r="G50" s="39"/>
      <c r="H50" s="58"/>
      <c r="I50" s="58"/>
      <c r="J50" s="58"/>
      <c r="K50" s="58"/>
      <c r="L50" s="188"/>
      <c r="M50" s="58"/>
      <c r="N50" s="58"/>
      <c r="O50" s="58" t="s">
        <v>636</v>
      </c>
      <c r="P50" s="836">
        <v>44028</v>
      </c>
      <c r="Q50" s="108">
        <v>-23.55</v>
      </c>
      <c r="R50" s="58"/>
      <c r="S50" s="58"/>
      <c r="T50" s="58"/>
      <c r="U50" s="58"/>
      <c r="V50" s="58"/>
      <c r="W50" s="58"/>
    </row>
    <row r="51" spans="1:23" ht="63" x14ac:dyDescent="0.25">
      <c r="A51" s="865"/>
      <c r="B51" s="461"/>
      <c r="C51" s="462"/>
      <c r="D51" s="463"/>
      <c r="E51" s="108"/>
      <c r="F51" s="84"/>
      <c r="G51" s="39"/>
      <c r="H51" s="58"/>
      <c r="I51" s="58"/>
      <c r="J51" s="58"/>
      <c r="K51" s="58"/>
      <c r="L51" s="188"/>
      <c r="M51" s="58"/>
      <c r="N51" s="58"/>
      <c r="O51" s="58" t="s">
        <v>2009</v>
      </c>
      <c r="P51" s="836">
        <v>44116</v>
      </c>
      <c r="Q51" s="108">
        <v>9293.86</v>
      </c>
      <c r="R51" s="836">
        <v>44118</v>
      </c>
      <c r="S51" s="836">
        <v>44116</v>
      </c>
      <c r="T51" s="58">
        <v>120</v>
      </c>
      <c r="U51" s="58"/>
      <c r="V51" s="58"/>
      <c r="W51" s="58"/>
    </row>
    <row r="52" spans="1:23" x14ac:dyDescent="0.25">
      <c r="A52" s="865"/>
      <c r="B52" s="461"/>
      <c r="C52" s="462"/>
      <c r="D52" s="463"/>
      <c r="E52" s="108"/>
      <c r="F52" s="84"/>
      <c r="G52" s="39"/>
      <c r="H52" s="58"/>
      <c r="I52" s="58"/>
      <c r="J52" s="58"/>
      <c r="K52" s="58"/>
      <c r="L52" s="188"/>
      <c r="M52" s="58"/>
      <c r="N52" s="58"/>
      <c r="O52" s="58" t="s">
        <v>636</v>
      </c>
      <c r="P52" s="836">
        <v>44118</v>
      </c>
      <c r="Q52" s="108">
        <v>-791.63</v>
      </c>
      <c r="R52" s="58"/>
      <c r="S52" s="836"/>
      <c r="T52" s="58"/>
      <c r="U52" s="58"/>
      <c r="V52" s="58"/>
      <c r="W52" s="58"/>
    </row>
    <row r="53" spans="1:23" x14ac:dyDescent="0.25">
      <c r="A53" s="865"/>
      <c r="B53" s="461"/>
      <c r="C53" s="462"/>
      <c r="D53" s="463"/>
      <c r="E53" s="108"/>
      <c r="F53" s="84"/>
      <c r="G53" s="39"/>
      <c r="H53" s="58"/>
      <c r="I53" s="58"/>
      <c r="J53" s="58"/>
      <c r="K53" s="58"/>
      <c r="L53" s="188"/>
      <c r="M53" s="58"/>
      <c r="N53" s="58"/>
      <c r="O53" s="58" t="s">
        <v>636</v>
      </c>
      <c r="P53" s="836">
        <v>44118</v>
      </c>
      <c r="Q53" s="108">
        <v>-854.98</v>
      </c>
      <c r="R53" s="58"/>
      <c r="S53" s="836"/>
      <c r="T53" s="58"/>
      <c r="U53" s="58"/>
      <c r="V53" s="58"/>
      <c r="W53" s="58"/>
    </row>
    <row r="54" spans="1:23" x14ac:dyDescent="0.25">
      <c r="A54" s="865"/>
      <c r="B54" s="461"/>
      <c r="C54" s="462"/>
      <c r="D54" s="463"/>
      <c r="E54" s="108"/>
      <c r="F54" s="84"/>
      <c r="G54" s="39"/>
      <c r="H54" s="58"/>
      <c r="I54" s="58"/>
      <c r="J54" s="58"/>
      <c r="K54" s="58"/>
      <c r="L54" s="188"/>
      <c r="M54" s="58"/>
      <c r="N54" s="58"/>
      <c r="O54" s="58" t="s">
        <v>636</v>
      </c>
      <c r="P54" s="836">
        <v>44120</v>
      </c>
      <c r="Q54" s="108">
        <v>-226.34</v>
      </c>
      <c r="R54" s="58"/>
      <c r="S54" s="836"/>
      <c r="T54" s="58"/>
      <c r="U54" s="58"/>
      <c r="V54" s="58"/>
      <c r="W54" s="58"/>
    </row>
    <row r="55" spans="1:23" x14ac:dyDescent="0.25">
      <c r="A55" s="865"/>
      <c r="B55" s="461"/>
      <c r="C55" s="462"/>
      <c r="D55" s="463"/>
      <c r="E55" s="108"/>
      <c r="F55" s="84"/>
      <c r="G55" s="39"/>
      <c r="H55" s="58"/>
      <c r="I55" s="58"/>
      <c r="J55" s="58"/>
      <c r="K55" s="58"/>
      <c r="L55" s="188"/>
      <c r="M55" s="58"/>
      <c r="N55" s="58"/>
      <c r="O55" s="58" t="s">
        <v>636</v>
      </c>
      <c r="P55" s="836">
        <v>44118</v>
      </c>
      <c r="Q55" s="108">
        <v>-791.63</v>
      </c>
      <c r="R55" s="58"/>
      <c r="S55" s="836"/>
      <c r="T55" s="58"/>
      <c r="U55" s="58"/>
      <c r="V55" s="58"/>
      <c r="W55" s="58"/>
    </row>
    <row r="56" spans="1:23" x14ac:dyDescent="0.25">
      <c r="A56" s="865"/>
      <c r="B56" s="461"/>
      <c r="C56" s="462"/>
      <c r="D56" s="463"/>
      <c r="E56" s="108"/>
      <c r="F56" s="84"/>
      <c r="G56" s="39"/>
      <c r="H56" s="58"/>
      <c r="I56" s="58"/>
      <c r="J56" s="58"/>
      <c r="K56" s="58"/>
      <c r="L56" s="188"/>
      <c r="M56" s="58"/>
      <c r="N56" s="58"/>
      <c r="O56" s="58" t="s">
        <v>636</v>
      </c>
      <c r="P56" s="836">
        <v>44118</v>
      </c>
      <c r="Q56" s="108">
        <v>-854.98</v>
      </c>
      <c r="R56" s="58"/>
      <c r="S56" s="836"/>
      <c r="T56" s="58"/>
      <c r="U56" s="58"/>
      <c r="V56" s="58"/>
      <c r="W56" s="58"/>
    </row>
    <row r="57" spans="1:23" ht="63" x14ac:dyDescent="0.25">
      <c r="A57" s="865"/>
      <c r="B57" s="461"/>
      <c r="C57" s="462"/>
      <c r="D57" s="463"/>
      <c r="E57" s="108"/>
      <c r="F57" s="84"/>
      <c r="G57" s="39"/>
      <c r="H57" s="92"/>
      <c r="I57" s="98"/>
      <c r="J57" s="98"/>
      <c r="K57" s="58"/>
      <c r="L57" s="188"/>
      <c r="M57" s="58"/>
      <c r="N57" s="58"/>
      <c r="O57" s="58" t="s">
        <v>2512</v>
      </c>
      <c r="P57" s="836">
        <v>44194</v>
      </c>
      <c r="Q57" s="108">
        <v>10280.57</v>
      </c>
      <c r="R57" s="58"/>
      <c r="S57" s="836"/>
      <c r="T57" s="58"/>
      <c r="U57" s="58"/>
      <c r="V57" s="58"/>
      <c r="W57" s="58"/>
    </row>
    <row r="58" spans="1:23" x14ac:dyDescent="0.25">
      <c r="A58" s="865"/>
      <c r="B58" s="461"/>
      <c r="C58" s="462"/>
      <c r="D58" s="463"/>
      <c r="E58" s="108"/>
      <c r="F58" s="84"/>
      <c r="G58" s="39"/>
      <c r="H58" s="92"/>
      <c r="I58" s="98"/>
      <c r="J58" s="98"/>
      <c r="K58" s="58"/>
      <c r="L58" s="188"/>
      <c r="M58" s="58"/>
      <c r="N58" s="58"/>
      <c r="O58" s="58" t="s">
        <v>552</v>
      </c>
      <c r="P58" s="836">
        <v>44256</v>
      </c>
      <c r="Q58" s="108">
        <v>87.07</v>
      </c>
      <c r="R58" s="58"/>
      <c r="S58" s="836"/>
      <c r="T58" s="58"/>
      <c r="U58" s="58"/>
      <c r="V58" s="58"/>
      <c r="W58" s="58"/>
    </row>
    <row r="59" spans="1:23" x14ac:dyDescent="0.25">
      <c r="A59" s="865"/>
      <c r="B59" s="461"/>
      <c r="C59" s="462"/>
      <c r="D59" s="463"/>
      <c r="E59" s="108"/>
      <c r="F59" s="84"/>
      <c r="G59" s="39"/>
      <c r="H59" s="92"/>
      <c r="I59" s="98"/>
      <c r="J59" s="98"/>
      <c r="K59" s="58"/>
      <c r="L59" s="188"/>
      <c r="M59" s="58"/>
      <c r="N59" s="58"/>
      <c r="O59" s="58" t="s">
        <v>552</v>
      </c>
      <c r="P59" s="836">
        <v>44256</v>
      </c>
      <c r="Q59" s="108">
        <v>237</v>
      </c>
      <c r="R59" s="58"/>
      <c r="S59" s="836"/>
      <c r="T59" s="58"/>
      <c r="U59" s="58"/>
      <c r="V59" s="58"/>
      <c r="W59" s="58"/>
    </row>
    <row r="60" spans="1:23" x14ac:dyDescent="0.25">
      <c r="A60" s="865"/>
      <c r="B60" s="461"/>
      <c r="C60" s="462"/>
      <c r="D60" s="463"/>
      <c r="E60" s="108"/>
      <c r="F60" s="84"/>
      <c r="G60" s="39"/>
      <c r="H60" s="92"/>
      <c r="I60" s="98"/>
      <c r="J60" s="98"/>
      <c r="K60" s="58"/>
      <c r="L60" s="188"/>
      <c r="M60" s="58"/>
      <c r="N60" s="58"/>
      <c r="O60" s="58" t="s">
        <v>552</v>
      </c>
      <c r="P60" s="836">
        <v>44256</v>
      </c>
      <c r="Q60" s="108">
        <v>317.3</v>
      </c>
      <c r="R60" s="58"/>
      <c r="S60" s="836"/>
      <c r="T60" s="58"/>
      <c r="U60" s="58"/>
      <c r="V60" s="58"/>
      <c r="W60" s="58"/>
    </row>
    <row r="61" spans="1:23" x14ac:dyDescent="0.25">
      <c r="A61" s="865"/>
      <c r="B61" s="461"/>
      <c r="C61" s="462"/>
      <c r="D61" s="463"/>
      <c r="E61" s="108"/>
      <c r="F61" s="84"/>
      <c r="G61" s="39"/>
      <c r="H61" s="92"/>
      <c r="I61" s="98"/>
      <c r="J61" s="98"/>
      <c r="K61" s="58"/>
      <c r="L61" s="188"/>
      <c r="M61" s="58"/>
      <c r="N61" s="58"/>
      <c r="O61" s="58" t="s">
        <v>552</v>
      </c>
      <c r="P61" s="836">
        <v>44257</v>
      </c>
      <c r="Q61" s="108">
        <v>88.53</v>
      </c>
      <c r="R61" s="58"/>
      <c r="S61" s="836"/>
      <c r="T61" s="58"/>
      <c r="U61" s="58"/>
      <c r="V61" s="58"/>
      <c r="W61" s="58"/>
    </row>
    <row r="62" spans="1:23" x14ac:dyDescent="0.25">
      <c r="A62" s="865"/>
      <c r="B62" s="461"/>
      <c r="C62" s="462"/>
      <c r="D62" s="463"/>
      <c r="E62" s="108"/>
      <c r="F62" s="84"/>
      <c r="G62" s="39"/>
      <c r="H62" s="92"/>
      <c r="I62" s="98"/>
      <c r="J62" s="98"/>
      <c r="K62" s="58"/>
      <c r="L62" s="188"/>
      <c r="M62" s="58"/>
      <c r="N62" s="58"/>
      <c r="O62" s="58" t="s">
        <v>552</v>
      </c>
      <c r="P62" s="836">
        <v>44265</v>
      </c>
      <c r="Q62" s="108">
        <v>2768.21</v>
      </c>
      <c r="R62" s="58"/>
      <c r="S62" s="836"/>
      <c r="T62" s="58"/>
      <c r="U62" s="58"/>
      <c r="V62" s="58"/>
      <c r="W62" s="58"/>
    </row>
    <row r="63" spans="1:23" ht="63" x14ac:dyDescent="0.25">
      <c r="A63" s="864" t="s">
        <v>749</v>
      </c>
      <c r="B63" s="461" t="s">
        <v>744</v>
      </c>
      <c r="C63" s="462">
        <v>2</v>
      </c>
      <c r="D63" s="463"/>
      <c r="E63" s="108">
        <v>240000</v>
      </c>
      <c r="F63" s="84" t="s">
        <v>745</v>
      </c>
      <c r="G63" s="494" t="s">
        <v>2480</v>
      </c>
      <c r="H63" s="92" t="s">
        <v>2479</v>
      </c>
      <c r="I63" s="98" t="s">
        <v>434</v>
      </c>
      <c r="J63" s="98" t="s">
        <v>747</v>
      </c>
      <c r="K63" s="58"/>
      <c r="L63" s="188"/>
      <c r="M63" s="58"/>
      <c r="N63" s="58"/>
      <c r="O63" s="58"/>
      <c r="P63" s="836"/>
      <c r="Q63" s="108"/>
      <c r="R63" s="58"/>
      <c r="S63" s="58"/>
      <c r="T63" s="58"/>
      <c r="U63" s="58"/>
      <c r="V63" s="58"/>
      <c r="W63" s="58"/>
    </row>
    <row r="64" spans="1:23" x14ac:dyDescent="0.25">
      <c r="A64" s="865"/>
      <c r="B64" s="461"/>
      <c r="C64" s="462"/>
      <c r="D64" s="463"/>
      <c r="E64" s="108"/>
      <c r="F64" s="84"/>
      <c r="G64" s="39"/>
      <c r="H64" s="58"/>
      <c r="I64" s="58"/>
      <c r="J64" s="58"/>
      <c r="K64" s="58"/>
      <c r="L64" s="188"/>
      <c r="M64" s="58"/>
      <c r="N64" s="58"/>
      <c r="O64" s="58"/>
      <c r="P64" s="836"/>
      <c r="Q64" s="108"/>
      <c r="R64" s="58"/>
      <c r="S64" s="58"/>
      <c r="T64" s="58"/>
      <c r="U64" s="58"/>
      <c r="V64" s="58"/>
      <c r="W64" s="58"/>
    </row>
    <row r="65" spans="1:23" ht="54.75" customHeight="1" x14ac:dyDescent="0.25">
      <c r="A65" s="860"/>
      <c r="B65" s="866" t="s">
        <v>752</v>
      </c>
      <c r="C65" s="867"/>
      <c r="D65" s="868"/>
      <c r="E65" s="869"/>
      <c r="F65" s="871"/>
      <c r="G65" s="870"/>
      <c r="H65" s="870"/>
      <c r="I65" s="870"/>
      <c r="J65" s="870"/>
      <c r="K65" s="863"/>
      <c r="L65" s="188"/>
      <c r="M65" s="58"/>
      <c r="N65" s="58"/>
      <c r="O65" s="58"/>
      <c r="P65" s="58"/>
      <c r="Q65" s="108"/>
      <c r="R65" s="58"/>
      <c r="S65" s="58"/>
      <c r="T65" s="58"/>
      <c r="U65" s="58"/>
      <c r="V65" s="58"/>
      <c r="W65" s="58"/>
    </row>
    <row r="66" spans="1:23" ht="117" customHeight="1" x14ac:dyDescent="0.25">
      <c r="A66" s="854" t="s">
        <v>750</v>
      </c>
      <c r="B66" s="152" t="s">
        <v>753</v>
      </c>
      <c r="C66" s="152">
        <v>2</v>
      </c>
      <c r="D66" s="152"/>
      <c r="E66" s="852">
        <v>77000</v>
      </c>
      <c r="F66" s="152" t="s">
        <v>425</v>
      </c>
      <c r="G66" s="222" t="s">
        <v>1186</v>
      </c>
      <c r="H66" s="691" t="s">
        <v>426</v>
      </c>
      <c r="I66" s="691"/>
      <c r="J66" s="194" t="s">
        <v>427</v>
      </c>
      <c r="K66" s="194"/>
      <c r="L66" s="194">
        <v>33680</v>
      </c>
      <c r="M66" s="194"/>
      <c r="N66" s="194"/>
      <c r="O66" s="194" t="s">
        <v>948</v>
      </c>
      <c r="P66" s="844">
        <v>43928</v>
      </c>
      <c r="Q66" s="198">
        <v>95913.9</v>
      </c>
      <c r="R66" s="194"/>
      <c r="S66" s="194"/>
      <c r="T66" s="194"/>
      <c r="U66" s="194"/>
      <c r="V66" s="293" t="s">
        <v>1951</v>
      </c>
      <c r="W66" s="194" t="s">
        <v>405</v>
      </c>
    </row>
    <row r="67" spans="1:23" ht="47.25" x14ac:dyDescent="0.25">
      <c r="A67" s="854"/>
      <c r="B67" s="152"/>
      <c r="C67" s="872"/>
      <c r="D67" s="152"/>
      <c r="E67" s="852"/>
      <c r="F67" s="152"/>
      <c r="G67" s="222"/>
      <c r="H67" s="691"/>
      <c r="I67" s="691"/>
      <c r="J67" s="194"/>
      <c r="K67" s="194"/>
      <c r="L67" s="194"/>
      <c r="M67" s="194"/>
      <c r="N67" s="194"/>
      <c r="O67" s="194" t="s">
        <v>1727</v>
      </c>
      <c r="P67" s="844"/>
      <c r="Q67" s="198"/>
      <c r="R67" s="844">
        <v>44049</v>
      </c>
      <c r="S67" s="844">
        <v>44046</v>
      </c>
      <c r="T67" s="194">
        <v>120</v>
      </c>
      <c r="U67" s="844">
        <v>44055</v>
      </c>
      <c r="V67" s="194"/>
      <c r="W67" s="194"/>
    </row>
    <row r="68" spans="1:23" s="85" customFormat="1" ht="175.5" customHeight="1" x14ac:dyDescent="0.25">
      <c r="A68" s="859" t="s">
        <v>1050</v>
      </c>
      <c r="B68" s="77" t="s">
        <v>1718</v>
      </c>
      <c r="C68" s="491" t="s">
        <v>1748</v>
      </c>
      <c r="D68" s="103"/>
      <c r="E68" s="95">
        <v>32470</v>
      </c>
      <c r="F68" s="84" t="s">
        <v>1180</v>
      </c>
      <c r="G68" s="494" t="s">
        <v>1735</v>
      </c>
      <c r="H68" s="713" t="s">
        <v>422</v>
      </c>
      <c r="I68" s="713"/>
      <c r="J68" s="713" t="s">
        <v>423</v>
      </c>
      <c r="K68" s="213"/>
      <c r="L68" s="714"/>
      <c r="M68" s="213">
        <v>32479.23</v>
      </c>
      <c r="N68" s="213"/>
      <c r="O68" s="713" t="s">
        <v>1468</v>
      </c>
      <c r="P68" s="441">
        <v>44039</v>
      </c>
      <c r="Q68" s="213">
        <v>30769.79</v>
      </c>
      <c r="R68" s="713"/>
      <c r="S68" s="441" t="s">
        <v>1467</v>
      </c>
      <c r="T68" s="713"/>
      <c r="U68" s="441">
        <v>44019</v>
      </c>
      <c r="V68" s="219" t="s">
        <v>1796</v>
      </c>
      <c r="W68" s="713" t="s">
        <v>424</v>
      </c>
    </row>
    <row r="69" spans="1:23" s="85" customFormat="1" ht="70.5" customHeight="1" x14ac:dyDescent="0.25">
      <c r="A69" s="859"/>
      <c r="B69" s="77"/>
      <c r="C69" s="491"/>
      <c r="D69" s="103"/>
      <c r="E69" s="95"/>
      <c r="F69" s="84"/>
      <c r="G69" s="494"/>
      <c r="H69" s="713"/>
      <c r="I69" s="713"/>
      <c r="J69" s="713"/>
      <c r="K69" s="213"/>
      <c r="L69" s="714"/>
      <c r="M69" s="213"/>
      <c r="N69" s="213"/>
      <c r="O69" s="713" t="s">
        <v>1723</v>
      </c>
      <c r="P69" s="441">
        <v>44040</v>
      </c>
      <c r="Q69" s="213">
        <v>1709.44</v>
      </c>
      <c r="R69" s="713"/>
      <c r="S69" s="441" t="s">
        <v>1724</v>
      </c>
      <c r="T69" s="713"/>
      <c r="U69" s="713"/>
      <c r="V69" s="713"/>
      <c r="W69" s="713"/>
    </row>
    <row r="70" spans="1:23" s="85" customFormat="1" x14ac:dyDescent="0.25">
      <c r="A70" s="859"/>
      <c r="B70" s="77"/>
      <c r="C70" s="491"/>
      <c r="D70" s="103"/>
      <c r="E70" s="95"/>
      <c r="F70" s="84"/>
      <c r="G70" s="494"/>
      <c r="H70" s="713"/>
      <c r="I70" s="713"/>
      <c r="J70" s="713"/>
      <c r="K70" s="213"/>
      <c r="L70" s="714"/>
      <c r="M70" s="213"/>
      <c r="N70" s="213"/>
      <c r="O70" s="713" t="s">
        <v>552</v>
      </c>
      <c r="P70" s="441">
        <v>44057</v>
      </c>
      <c r="Q70" s="213">
        <v>12.14</v>
      </c>
      <c r="R70" s="713"/>
      <c r="S70" s="441"/>
      <c r="T70" s="713"/>
      <c r="U70" s="713"/>
      <c r="V70" s="713"/>
      <c r="W70" s="713"/>
    </row>
    <row r="71" spans="1:23" s="85" customFormat="1" x14ac:dyDescent="0.25">
      <c r="A71" s="859"/>
      <c r="B71" s="77"/>
      <c r="C71" s="491"/>
      <c r="D71" s="103"/>
      <c r="E71" s="95"/>
      <c r="F71" s="84"/>
      <c r="G71" s="494"/>
      <c r="H71" s="713"/>
      <c r="I71" s="713"/>
      <c r="J71" s="713"/>
      <c r="K71" s="213"/>
      <c r="L71" s="714"/>
      <c r="M71" s="213"/>
      <c r="N71" s="213"/>
      <c r="O71" s="713" t="s">
        <v>552</v>
      </c>
      <c r="P71" s="441">
        <v>44057</v>
      </c>
      <c r="Q71" s="213">
        <v>218.47</v>
      </c>
      <c r="R71" s="713"/>
      <c r="S71" s="441"/>
      <c r="T71" s="713"/>
      <c r="U71" s="713"/>
      <c r="V71" s="713"/>
      <c r="W71" s="713"/>
    </row>
    <row r="72" spans="1:23" s="85" customFormat="1" ht="63" x14ac:dyDescent="0.25">
      <c r="A72" s="859" t="s">
        <v>1050</v>
      </c>
      <c r="B72" s="77" t="s">
        <v>1052</v>
      </c>
      <c r="C72" s="491">
        <v>1</v>
      </c>
      <c r="D72" s="103"/>
      <c r="E72" s="95">
        <v>60000</v>
      </c>
      <c r="F72" s="84" t="s">
        <v>2499</v>
      </c>
      <c r="G72" s="494" t="s">
        <v>2500</v>
      </c>
      <c r="H72" s="713" t="s">
        <v>2501</v>
      </c>
      <c r="I72" s="713"/>
      <c r="J72" s="292" t="s">
        <v>2137</v>
      </c>
      <c r="K72" s="199"/>
      <c r="L72" s="199"/>
      <c r="M72" s="199">
        <v>59134.239999999998</v>
      </c>
      <c r="N72" s="199"/>
      <c r="O72" s="292" t="s">
        <v>2509</v>
      </c>
      <c r="P72" s="837">
        <v>44202</v>
      </c>
      <c r="Q72" s="199">
        <v>59134.239999999998</v>
      </c>
      <c r="R72" s="837">
        <v>44181</v>
      </c>
      <c r="S72" s="292"/>
      <c r="T72" s="292"/>
      <c r="U72" s="938">
        <v>44236</v>
      </c>
      <c r="V72" s="293" t="s">
        <v>2637</v>
      </c>
      <c r="W72" s="292" t="s">
        <v>435</v>
      </c>
    </row>
    <row r="73" spans="1:23" s="85" customFormat="1" ht="31.5" x14ac:dyDescent="0.25">
      <c r="A73" s="859" t="s">
        <v>1051</v>
      </c>
      <c r="B73" s="227" t="s">
        <v>1052</v>
      </c>
      <c r="C73" s="491">
        <v>6</v>
      </c>
      <c r="D73" s="103"/>
      <c r="E73" s="95">
        <v>114430</v>
      </c>
      <c r="F73" s="84"/>
      <c r="G73" s="494" t="s">
        <v>972</v>
      </c>
      <c r="H73" s="58"/>
      <c r="I73" s="58"/>
      <c r="J73" s="58"/>
      <c r="K73" s="58"/>
      <c r="L73" s="58"/>
      <c r="M73" s="58"/>
      <c r="N73" s="58"/>
      <c r="O73" s="58"/>
      <c r="P73" s="836"/>
      <c r="Q73" s="58"/>
      <c r="R73" s="58"/>
      <c r="S73" s="58"/>
      <c r="T73" s="58"/>
      <c r="U73" s="58"/>
      <c r="V73" s="96"/>
      <c r="W73" s="58"/>
    </row>
    <row r="74" spans="1:23" s="85" customFormat="1" x14ac:dyDescent="0.25">
      <c r="A74" s="859" t="s">
        <v>1053</v>
      </c>
      <c r="B74" s="227" t="s">
        <v>1054</v>
      </c>
      <c r="C74" s="491">
        <v>5</v>
      </c>
      <c r="D74" s="103"/>
      <c r="E74" s="95">
        <v>110000</v>
      </c>
      <c r="F74" s="84"/>
      <c r="G74" s="494" t="s">
        <v>972</v>
      </c>
      <c r="H74" s="58"/>
      <c r="I74" s="58"/>
      <c r="J74" s="58"/>
      <c r="K74" s="58"/>
      <c r="L74" s="58"/>
      <c r="M74" s="58"/>
      <c r="N74" s="58"/>
      <c r="O74" s="58"/>
      <c r="P74" s="836"/>
      <c r="Q74" s="58"/>
      <c r="R74" s="58"/>
      <c r="S74" s="58"/>
      <c r="T74" s="58"/>
      <c r="U74" s="58"/>
      <c r="V74" s="96"/>
      <c r="W74" s="58"/>
    </row>
    <row r="75" spans="1:23" x14ac:dyDescent="0.25">
      <c r="A75" s="13"/>
      <c r="B75" s="849"/>
      <c r="C75" s="849"/>
      <c r="D75" s="849"/>
      <c r="E75" s="850"/>
      <c r="F75" s="849"/>
      <c r="G75" s="849"/>
      <c r="H75" s="849"/>
      <c r="I75" s="849"/>
      <c r="J75" s="849"/>
      <c r="K75" s="849"/>
      <c r="L75" s="13"/>
      <c r="M75" s="13"/>
      <c r="N75" s="13"/>
      <c r="O75" s="13"/>
      <c r="P75" s="13"/>
      <c r="Q75" s="229"/>
      <c r="R75" s="13"/>
      <c r="S75" s="13"/>
      <c r="T75" s="13"/>
      <c r="U75" s="13"/>
      <c r="V75" s="13"/>
      <c r="W75" s="13"/>
    </row>
    <row r="76" spans="1:23" ht="20.25" customHeight="1" x14ac:dyDescent="0.25">
      <c r="A76" s="858"/>
      <c r="B76" s="873" t="s">
        <v>907</v>
      </c>
      <c r="C76" s="874"/>
      <c r="D76" s="874"/>
      <c r="E76" s="875"/>
      <c r="F76" s="874"/>
      <c r="G76" s="874"/>
      <c r="H76" s="823"/>
      <c r="I76" s="823"/>
      <c r="J76" s="823"/>
      <c r="K76" s="206"/>
      <c r="L76" s="206"/>
      <c r="M76" s="13"/>
      <c r="N76" s="13"/>
      <c r="O76" s="13"/>
      <c r="P76" s="13"/>
      <c r="Q76" s="229"/>
      <c r="R76" s="13"/>
      <c r="S76" s="13"/>
      <c r="T76" s="13"/>
      <c r="U76" s="13"/>
      <c r="V76" s="13"/>
      <c r="W76" s="13"/>
    </row>
    <row r="77" spans="1:23" ht="27.75" customHeight="1" x14ac:dyDescent="0.25">
      <c r="A77" s="13"/>
      <c r="B77" s="876" t="s">
        <v>1325</v>
      </c>
      <c r="C77" s="858"/>
      <c r="D77" s="849"/>
      <c r="E77" s="877"/>
      <c r="F77" s="878"/>
      <c r="G77" s="1234"/>
      <c r="H77" s="1235"/>
      <c r="I77" s="206"/>
      <c r="J77" s="13"/>
      <c r="K77" s="13"/>
      <c r="L77" s="13"/>
      <c r="M77" s="13"/>
      <c r="N77" s="13"/>
      <c r="O77" s="13"/>
      <c r="P77" s="13"/>
      <c r="Q77" s="229"/>
      <c r="R77" s="13"/>
      <c r="S77" s="13"/>
      <c r="T77" s="13"/>
      <c r="U77" s="13"/>
      <c r="V77" s="13"/>
      <c r="W77" s="13"/>
    </row>
    <row r="78" spans="1:23" ht="184.5" customHeight="1" x14ac:dyDescent="0.25">
      <c r="A78" s="176"/>
      <c r="B78" s="334" t="s">
        <v>1703</v>
      </c>
      <c r="C78" s="879">
        <v>2</v>
      </c>
      <c r="D78" s="880"/>
      <c r="E78" s="881">
        <v>263280</v>
      </c>
      <c r="F78" s="824" t="s">
        <v>1701</v>
      </c>
      <c r="G78" s="1236" t="s">
        <v>3068</v>
      </c>
      <c r="H78" s="347" t="s">
        <v>2272</v>
      </c>
      <c r="I78" s="13"/>
      <c r="J78" s="13" t="s">
        <v>2471</v>
      </c>
      <c r="K78" s="13"/>
      <c r="L78" s="13"/>
      <c r="M78" s="13">
        <v>258300</v>
      </c>
      <c r="N78" s="13"/>
      <c r="O78" s="13"/>
      <c r="P78" s="13"/>
      <c r="Q78" s="229"/>
      <c r="R78" s="13"/>
      <c r="S78" s="13"/>
      <c r="T78" s="13"/>
      <c r="U78" s="13"/>
      <c r="V78" s="13" t="s">
        <v>3070</v>
      </c>
      <c r="W78" s="13" t="s">
        <v>386</v>
      </c>
    </row>
    <row r="79" spans="1:23" ht="184.5" customHeight="1" x14ac:dyDescent="0.25">
      <c r="A79" s="176"/>
      <c r="B79" s="334" t="s">
        <v>1704</v>
      </c>
      <c r="C79" s="810">
        <v>1</v>
      </c>
      <c r="D79" s="880"/>
      <c r="E79" s="882">
        <v>537984</v>
      </c>
      <c r="F79" s="825" t="s">
        <v>1702</v>
      </c>
      <c r="G79" s="1236" t="s">
        <v>3069</v>
      </c>
      <c r="H79" s="347" t="s">
        <v>2273</v>
      </c>
      <c r="I79" s="13"/>
      <c r="J79" s="13" t="s">
        <v>2472</v>
      </c>
      <c r="K79" s="13"/>
      <c r="L79" s="13"/>
      <c r="M79" s="13">
        <v>384660</v>
      </c>
      <c r="N79" s="13"/>
      <c r="O79" s="13"/>
      <c r="P79" s="13"/>
      <c r="Q79" s="229"/>
      <c r="R79" s="13"/>
      <c r="S79" s="13"/>
      <c r="T79" s="13"/>
      <c r="U79" s="13"/>
      <c r="V79" s="13" t="s">
        <v>3070</v>
      </c>
      <c r="W79" s="13" t="s">
        <v>386</v>
      </c>
    </row>
    <row r="80" spans="1:23" x14ac:dyDescent="0.25">
      <c r="A80" s="13"/>
      <c r="B80" s="847" t="s">
        <v>2605</v>
      </c>
      <c r="C80" s="13"/>
      <c r="D80" s="13"/>
      <c r="E80" s="229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229"/>
      <c r="R80" s="13"/>
      <c r="S80" s="13"/>
      <c r="T80" s="13"/>
      <c r="U80" s="13"/>
      <c r="V80" s="13"/>
      <c r="W80" s="13"/>
    </row>
    <row r="81" spans="1:23" x14ac:dyDescent="0.25">
      <c r="A81" s="13"/>
      <c r="B81" s="846" t="s">
        <v>2604</v>
      </c>
      <c r="C81" s="13"/>
      <c r="D81" s="13"/>
      <c r="E81" s="229"/>
      <c r="F81" s="13"/>
      <c r="H81" s="13"/>
      <c r="I81" s="13"/>
      <c r="J81" s="13"/>
      <c r="K81" s="13"/>
      <c r="L81" s="13"/>
      <c r="M81" s="13"/>
      <c r="N81" s="13"/>
      <c r="O81" s="13"/>
      <c r="P81" s="13"/>
      <c r="Q81" s="229"/>
      <c r="R81" s="13"/>
      <c r="S81" s="13"/>
      <c r="T81" s="13"/>
      <c r="U81" s="13"/>
      <c r="V81" s="13"/>
      <c r="W81" s="13"/>
    </row>
    <row r="82" spans="1:23" x14ac:dyDescent="0.25">
      <c r="A82" s="13"/>
      <c r="B82" s="334"/>
      <c r="C82" s="13"/>
      <c r="D82" s="13"/>
      <c r="E82" s="229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229"/>
      <c r="R82" s="13"/>
      <c r="S82" s="13"/>
      <c r="T82" s="13"/>
      <c r="U82" s="13"/>
      <c r="V82" s="13"/>
      <c r="W82" s="13"/>
    </row>
    <row r="83" spans="1:23" ht="110.25" x14ac:dyDescent="0.25">
      <c r="A83" s="13"/>
      <c r="B83" s="334" t="s">
        <v>486</v>
      </c>
      <c r="C83" s="13"/>
      <c r="D83" s="13"/>
      <c r="E83" s="229"/>
      <c r="F83" s="922" t="s">
        <v>1238</v>
      </c>
      <c r="G83" s="13"/>
      <c r="H83" s="713" t="s">
        <v>2606</v>
      </c>
      <c r="I83" s="713"/>
      <c r="J83" s="713" t="s">
        <v>1884</v>
      </c>
      <c r="K83" s="713"/>
      <c r="L83" s="713"/>
      <c r="M83" s="713">
        <v>551300</v>
      </c>
      <c r="N83" s="713"/>
      <c r="O83" s="193" t="s">
        <v>2556</v>
      </c>
      <c r="P83" s="845">
        <v>43858</v>
      </c>
      <c r="Q83" s="199">
        <v>551300</v>
      </c>
      <c r="R83" s="193" t="s">
        <v>2516</v>
      </c>
      <c r="S83" s="713"/>
      <c r="T83" s="713"/>
      <c r="U83" s="441">
        <v>44209</v>
      </c>
      <c r="V83" s="884" t="s">
        <v>2612</v>
      </c>
      <c r="W83" s="713" t="s">
        <v>435</v>
      </c>
    </row>
    <row r="84" spans="1:23" ht="78.75" x14ac:dyDescent="0.25">
      <c r="A84" s="883"/>
      <c r="B84" s="334" t="s">
        <v>885</v>
      </c>
      <c r="C84" s="13"/>
      <c r="D84" s="13"/>
      <c r="E84" s="229"/>
      <c r="F84" s="922" t="s">
        <v>2607</v>
      </c>
      <c r="G84" s="13"/>
      <c r="H84" s="292" t="s">
        <v>2609</v>
      </c>
      <c r="I84" s="292"/>
      <c r="J84" s="292" t="s">
        <v>2013</v>
      </c>
      <c r="K84" s="713"/>
      <c r="L84" s="713"/>
      <c r="M84" s="292">
        <v>137227.96</v>
      </c>
      <c r="N84" s="292"/>
      <c r="O84" s="292" t="s">
        <v>2559</v>
      </c>
      <c r="P84" s="837">
        <v>44224</v>
      </c>
      <c r="Q84" s="292">
        <v>137227.96</v>
      </c>
      <c r="R84" s="292" t="s">
        <v>2560</v>
      </c>
      <c r="S84" s="292"/>
      <c r="T84" s="292"/>
      <c r="U84" s="837">
        <v>44210</v>
      </c>
      <c r="V84" s="293" t="s">
        <v>2611</v>
      </c>
      <c r="W84" s="292" t="s">
        <v>822</v>
      </c>
    </row>
    <row r="85" spans="1:23" ht="78.75" x14ac:dyDescent="0.25">
      <c r="A85" s="13"/>
      <c r="B85" s="13" t="s">
        <v>884</v>
      </c>
      <c r="C85" s="13"/>
      <c r="D85" s="13"/>
      <c r="E85" s="229"/>
      <c r="F85" s="922" t="s">
        <v>2608</v>
      </c>
      <c r="G85" s="13"/>
      <c r="H85" s="292" t="s">
        <v>2609</v>
      </c>
      <c r="I85" s="713"/>
      <c r="J85" s="713" t="s">
        <v>2170</v>
      </c>
      <c r="K85" s="713"/>
      <c r="L85" s="713"/>
      <c r="M85" s="713">
        <v>99094</v>
      </c>
      <c r="N85" s="713"/>
      <c r="O85" s="292" t="s">
        <v>2561</v>
      </c>
      <c r="P85" s="837">
        <v>44224</v>
      </c>
      <c r="Q85" s="292">
        <v>99094.05</v>
      </c>
      <c r="R85" s="292" t="s">
        <v>2562</v>
      </c>
      <c r="S85" s="713"/>
      <c r="T85" s="713"/>
      <c r="U85" s="441">
        <v>44210</v>
      </c>
      <c r="V85" s="713" t="s">
        <v>2610</v>
      </c>
      <c r="W85" s="713" t="s">
        <v>822</v>
      </c>
    </row>
  </sheetData>
  <customSheetViews>
    <customSheetView guid="{F3B14F56-91BF-4C3A-865D-512A27B3E4B4}" scale="80" showPageBreaks="1" state="hidden" view="pageBreakPreview" topLeftCell="A7">
      <selection activeCell="G5" sqref="G5"/>
      <pageMargins left="0.7" right="0.7" top="0.75" bottom="0.75" header="0.3" footer="0.3"/>
      <pageSetup paperSize="9" scale="31" orientation="landscape" r:id="rId1"/>
    </customSheetView>
    <customSheetView guid="{0A0048A5-B70C-4126-A000-7CF0C35E5D5A}" scale="80" hiddenColumns="1" topLeftCell="A2">
      <pane ySplit="2" topLeftCell="A35" activePane="bottomLeft" state="frozen"/>
      <selection pane="bottomLeft" activeCell="I46" sqref="I46"/>
      <pageMargins left="0.7" right="0.7" top="0.75" bottom="0.75" header="0.3" footer="0.3"/>
      <pageSetup paperSize="9" scale="15" orientation="portrait" r:id="rId2"/>
    </customSheetView>
    <customSheetView guid="{080A066A-F75E-47CD-9B48-47528DF543D7}" scale="70" showPageBreaks="1" hiddenColumns="1" view="pageBreakPreview" topLeftCell="J2">
      <pane ySplit="1" topLeftCell="A33" activePane="bottomLeft" state="frozen"/>
      <selection pane="bottomLeft" activeCell="X37" sqref="X37"/>
      <pageMargins left="0.7" right="0.7" top="0.75" bottom="0.75" header="0.3" footer="0.3"/>
      <pageSetup paperSize="9" scale="29" orientation="landscape" r:id="rId3"/>
    </customSheetView>
    <customSheetView guid="{0AF74EA1-C1E5-43A1-B67D-73EC02324901}" scale="80" showPageBreaks="1" hiddenColumns="1" view="pageBreakPreview" topLeftCell="A2">
      <pane ySplit="1" topLeftCell="A3" activePane="bottomLeft" state="frozen"/>
      <selection pane="bottomLeft" activeCell="C7" sqref="C7"/>
      <pageMargins left="0.7" right="0.7" top="0.75" bottom="0.75" header="0.3" footer="0.3"/>
      <pageSetup paperSize="9" scale="31" orientation="landscape" r:id="rId4"/>
    </customSheetView>
    <customSheetView guid="{B6DBF93D-5650-4295-91BF-EB1B834A658C}" scale="60" showPageBreaks="1" hiddenColumns="1" view="pageBreakPreview" topLeftCell="A2">
      <selection activeCell="I53" sqref="I53"/>
      <pageMargins left="0.7" right="0.7" top="0.75" bottom="0.75" header="0.3" footer="0.3"/>
      <pageSetup paperSize="9" scale="29" orientation="landscape" r:id="rId5"/>
    </customSheetView>
    <customSheetView guid="{A219E438-366C-4377-B6F8-4784CEE8DD04}" scale="69" hiddenColumns="1" topLeftCell="A2">
      <pane ySplit="1" topLeftCell="A3" activePane="bottomLeft" state="frozen"/>
      <selection pane="bottomLeft" activeCell="D8" sqref="D8"/>
      <pageMargins left="0.7" right="0.7" top="0.75" bottom="0.75" header="0.3" footer="0.3"/>
    </customSheetView>
    <customSheetView guid="{E0ADDD1A-8DAB-4EE6-AB96-5164D2031A1E}" scale="70" showPageBreaks="1" fitToPage="1" hiddenColumns="1" view="pageBreakPreview" topLeftCell="J2">
      <pane ySplit="1" topLeftCell="A64" activePane="bottomLeft" state="frozen"/>
      <selection pane="bottomLeft" activeCell="Q67" sqref="Q67"/>
      <pageMargins left="0.70866141732283472" right="0.70866141732283472" top="0.74803149606299213" bottom="0.74803149606299213" header="0.31496062992125984" footer="0.31496062992125984"/>
      <pageSetup paperSize="8" scale="43" fitToHeight="0" orientation="landscape" r:id="rId6"/>
    </customSheetView>
    <customSheetView guid="{C8265C1C-F0CA-41D5-A350-244C3F45C040}" scale="80" showPageBreaks="1" view="pageBreakPreview" topLeftCell="A2">
      <pane ySplit="1" topLeftCell="A3" activePane="bottomLeft" state="frozen"/>
      <selection pane="bottomLeft" activeCell="B5" sqref="B5"/>
      <pageMargins left="0.7" right="0.7" top="0.75" bottom="0.75" header="0.3" footer="0.3"/>
      <pageSetup paperSize="9" scale="31" orientation="landscape" r:id="rId7"/>
    </customSheetView>
    <customSheetView guid="{F89A76AB-A521-41B4-9D50-91F3901937D6}" scale="80" showPageBreaks="1" view="pageBreakPreview" topLeftCell="A2">
      <pane ySplit="1" topLeftCell="A3" activePane="bottomLeft" state="frozen"/>
      <selection pane="bottomLeft" activeCell="V6" sqref="V6"/>
      <pageMargins left="0.7" right="0.7" top="0.75" bottom="0.75" header="0.3" footer="0.3"/>
      <pageSetup paperSize="9" scale="31" orientation="landscape" r:id="rId8"/>
    </customSheetView>
    <customSheetView guid="{3B6F4D1C-2930-48AB-9B0F-ADA5F4FF7D0C}" scale="80" showPageBreaks="1" view="pageBreakPreview">
      <selection activeCell="G5" sqref="G5"/>
      <pageMargins left="0.7" right="0.7" top="0.75" bottom="0.75" header="0.3" footer="0.3"/>
      <pageSetup paperSize="9" scale="31" orientation="landscape" r:id="rId9"/>
    </customSheetView>
    <customSheetView guid="{E527C8D5-9B98-49B4-B380-73709A223618}" scale="80" showPageBreaks="1" state="hidden" view="pageBreakPreview" topLeftCell="A7">
      <selection activeCell="G5" sqref="G5"/>
      <pageMargins left="0.7" right="0.7" top="0.75" bottom="0.75" header="0.3" footer="0.3"/>
      <pageSetup paperSize="9" scale="31" orientation="landscape" r:id="rId10"/>
    </customSheetView>
  </customSheetViews>
  <pageMargins left="0.7" right="0.7" top="0.75" bottom="0.75" header="0.3" footer="0.3"/>
  <pageSetup paperSize="9" scale="31" orientation="landscape"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3B14F56-91BF-4C3A-865D-512A27B3E4B4}" state="hidden">
      <pageMargins left="0.7" right="0.7" top="0.75" bottom="0.75" header="0.3" footer="0.3"/>
      <pageSetup paperSize="9" orientation="portrait" r:id="rId1"/>
    </customSheetView>
    <customSheetView guid="{0A0048A5-B70C-4126-A000-7CF0C35E5D5A}" state="hidden">
      <pageMargins left="0.7" right="0.7" top="0.75" bottom="0.75" header="0.3" footer="0.3"/>
    </customSheetView>
    <customSheetView guid="{C8265C1C-F0CA-41D5-A350-244C3F45C040}" state="hidden">
      <pageMargins left="0.7" right="0.7" top="0.75" bottom="0.75" header="0.3" footer="0.3"/>
      <pageSetup paperSize="9" orientation="portrait" r:id="rId2"/>
    </customSheetView>
    <customSheetView guid="{F89A76AB-A521-41B4-9D50-91F3901937D6}" state="hidden">
      <pageMargins left="0.7" right="0.7" top="0.75" bottom="0.75" header="0.3" footer="0.3"/>
      <pageSetup paperSize="9" orientation="portrait" r:id="rId3"/>
    </customSheetView>
    <customSheetView guid="{3B6F4D1C-2930-48AB-9B0F-ADA5F4FF7D0C}" state="hidden">
      <pageMargins left="0.7" right="0.7" top="0.75" bottom="0.75" header="0.3" footer="0.3"/>
      <pageSetup paperSize="9" orientation="portrait" r:id="rId4"/>
    </customSheetView>
    <customSheetView guid="{E527C8D5-9B98-49B4-B380-73709A223618}" state="hidden"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defaultRowHeight="15" x14ac:dyDescent="0.25"/>
  <sheetData/>
  <customSheetViews>
    <customSheetView guid="{F3B14F56-91BF-4C3A-865D-512A27B3E4B4}" state="hidden">
      <selection activeCell="E11" sqref="E11"/>
      <pageMargins left="0.7" right="0.7" top="0.75" bottom="0.75" header="0.3" footer="0.3"/>
      <pageSetup paperSize="9" orientation="portrait" r:id="rId1"/>
    </customSheetView>
    <customSheetView guid="{0A0048A5-B70C-4126-A000-7CF0C35E5D5A}">
      <selection activeCell="E11" sqref="E11"/>
      <pageMargins left="0.7" right="0.7" top="0.75" bottom="0.75" header="0.3" footer="0.3"/>
    </customSheetView>
    <customSheetView guid="{C8265C1C-F0CA-41D5-A350-244C3F45C040}" state="hidden">
      <selection activeCell="E11" sqref="E11"/>
      <pageMargins left="0.7" right="0.7" top="0.75" bottom="0.75" header="0.3" footer="0.3"/>
      <pageSetup paperSize="9" orientation="portrait" r:id="rId2"/>
    </customSheetView>
    <customSheetView guid="{F89A76AB-A521-41B4-9D50-91F3901937D6}" state="hidden">
      <selection activeCell="E11" sqref="E11"/>
      <pageMargins left="0.7" right="0.7" top="0.75" bottom="0.75" header="0.3" footer="0.3"/>
      <pageSetup paperSize="9" orientation="portrait" r:id="rId3"/>
    </customSheetView>
    <customSheetView guid="{3B6F4D1C-2930-48AB-9B0F-ADA5F4FF7D0C}" state="hidden">
      <selection activeCell="E11" sqref="E11"/>
      <pageMargins left="0.7" right="0.7" top="0.75" bottom="0.75" header="0.3" footer="0.3"/>
      <pageSetup paperSize="9" orientation="portrait" r:id="rId4"/>
    </customSheetView>
    <customSheetView guid="{E527C8D5-9B98-49B4-B380-73709A223618}" state="hidden">
      <selection activeCell="E11" sqref="E11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3B14F56-91BF-4C3A-865D-512A27B3E4B4}" state="hidden">
      <pageMargins left="0.7" right="0.7" top="0.75" bottom="0.75" header="0.3" footer="0.3"/>
      <pageSetup paperSize="9" orientation="portrait" r:id="rId1"/>
    </customSheetView>
    <customSheetView guid="{0A0048A5-B70C-4126-A000-7CF0C35E5D5A}" state="hidden">
      <pageMargins left="0.7" right="0.7" top="0.75" bottom="0.75" header="0.3" footer="0.3"/>
    </customSheetView>
    <customSheetView guid="{080A066A-F75E-47CD-9B48-47528DF543D7}" state="hidden">
      <pageMargins left="0.7" right="0.7" top="0.75" bottom="0.75" header="0.3" footer="0.3"/>
    </customSheetView>
    <customSheetView guid="{0AF74EA1-C1E5-43A1-B67D-73EC02324901}" state="hidden">
      <pageMargins left="0.7" right="0.7" top="0.75" bottom="0.75" header="0.3" footer="0.3"/>
    </customSheetView>
    <customSheetView guid="{B6DBF93D-5650-4295-91BF-EB1B834A658C}" state="hidden">
      <pageMargins left="0.7" right="0.7" top="0.75" bottom="0.75" header="0.3" footer="0.3"/>
    </customSheetView>
    <customSheetView guid="{E0ADDD1A-8DAB-4EE6-AB96-5164D2031A1E}" state="hidden">
      <pageMargins left="0.7" right="0.7" top="0.75" bottom="0.75" header="0.3" footer="0.3"/>
    </customSheetView>
    <customSheetView guid="{C8265C1C-F0CA-41D5-A350-244C3F45C040}" state="hidden">
      <pageMargins left="0.7" right="0.7" top="0.75" bottom="0.75" header="0.3" footer="0.3"/>
      <pageSetup paperSize="9" orientation="portrait" r:id="rId2"/>
    </customSheetView>
    <customSheetView guid="{F89A76AB-A521-41B4-9D50-91F3901937D6}" state="hidden">
      <pageMargins left="0.7" right="0.7" top="0.75" bottom="0.75" header="0.3" footer="0.3"/>
      <pageSetup paperSize="9" orientation="portrait" r:id="rId3"/>
    </customSheetView>
    <customSheetView guid="{3B6F4D1C-2930-48AB-9B0F-ADA5F4FF7D0C}" state="hidden">
      <pageMargins left="0.7" right="0.7" top="0.75" bottom="0.75" header="0.3" footer="0.3"/>
      <pageSetup paperSize="9" orientation="portrait" r:id="rId4"/>
    </customSheetView>
    <customSheetView guid="{E527C8D5-9B98-49B4-B380-73709A223618}" state="hidden"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МТ</vt:lpstr>
      <vt:lpstr>Лист13</vt:lpstr>
      <vt:lpstr>Расходник</vt:lpstr>
      <vt:lpstr>Лист14</vt:lpstr>
      <vt:lpstr>Лист15</vt:lpstr>
      <vt:lpstr>Превентивный </vt:lpstr>
      <vt:lpstr>Лист16</vt:lpstr>
      <vt:lpstr>Лист12</vt:lpstr>
      <vt:lpstr>Лист10</vt:lpstr>
      <vt:lpstr>Лист9</vt:lpstr>
      <vt:lpstr>ИМН не вкл. в ПЛАН</vt:lpstr>
      <vt:lpstr>МТ не вкл. в ПЛАН</vt:lpstr>
      <vt:lpstr>эндопротез</vt:lpstr>
      <vt:lpstr>Лист5</vt:lpstr>
      <vt:lpstr>Лист2</vt:lpstr>
      <vt:lpstr>Лист6</vt:lpstr>
      <vt:lpstr>Лист7</vt:lpstr>
      <vt:lpstr>Лист3</vt:lpstr>
      <vt:lpstr>Лист8</vt:lpstr>
      <vt:lpstr>Лист4</vt:lpstr>
      <vt:lpstr>Лист1</vt:lpstr>
      <vt:lpstr>Лист11</vt:lpstr>
      <vt:lpstr>ПЛАН 2021</vt:lpstr>
      <vt:lpstr>эндопротез.</vt:lpstr>
      <vt:lpstr>расход ЭКО</vt:lpstr>
      <vt:lpstr>592-20</vt:lpstr>
      <vt:lpstr>1</vt:lpstr>
      <vt:lpstr>Расходник!Область_печати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Кезик Ирина Игоревна</dc:creator>
  <cp:lastModifiedBy>Павел А. Машлякевич</cp:lastModifiedBy>
  <cp:lastPrinted>2021-06-02T15:07:43Z</cp:lastPrinted>
  <dcterms:created xsi:type="dcterms:W3CDTF">2006-09-28T05:33:49Z</dcterms:created>
  <dcterms:modified xsi:type="dcterms:W3CDTF">2021-06-18T09:01:00Z</dcterms:modified>
</cp:coreProperties>
</file>